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activeTab="0"/>
  </bookViews>
  <sheets>
    <sheet name="Time %" sheetId="1" r:id="rId1"/>
    <sheet name="Space %" sheetId="2" r:id="rId2"/>
    <sheet name="Time-Space%" sheetId="3" r:id="rId3"/>
    <sheet name="SampleBudget" sheetId="4" r:id="rId4"/>
    <sheet name="BlankBudget" sheetId="5" r:id="rId5"/>
    <sheet name="Sample Profit Loss" sheetId="6" r:id="rId6"/>
    <sheet name="Blank Profit Loss" sheetId="7" r:id="rId7"/>
  </sheets>
  <definedNames>
    <definedName name="_xlnm.Print_Area" localSheetId="6">'Blank Profit Loss'!$A$1:$AV$83</definedName>
    <definedName name="_xlnm.Print_Area" localSheetId="4">'BlankBudget'!$A$1:$AV$292</definedName>
    <definedName name="_xlnm.Print_Area" localSheetId="5">'Sample Profit Loss'!$A$1:$AV$94</definedName>
    <definedName name="_xlnm.Print_Area" localSheetId="3">'SampleBudget'!$A$1:$AV$290</definedName>
  </definedNames>
  <calcPr fullCalcOnLoad="1"/>
</workbook>
</file>

<file path=xl/sharedStrings.xml><?xml version="1.0" encoding="utf-8"?>
<sst xmlns="http://schemas.openxmlformats.org/spreadsheetml/2006/main" count="1567" uniqueCount="302">
  <si>
    <t>Tier II Provider</t>
  </si>
  <si>
    <t>NOT on Food Program</t>
  </si>
  <si>
    <t>Tier I Provider</t>
  </si>
  <si>
    <t>FOOD PROGRAM</t>
  </si>
  <si>
    <t>DIRECT EXPENSES</t>
  </si>
  <si>
    <t>INDIRECT EXPENSES</t>
  </si>
  <si>
    <t>Balance</t>
  </si>
  <si>
    <t>Estimated 17% Tax Paid</t>
  </si>
  <si>
    <t>Annual Enrollment Fees</t>
  </si>
  <si>
    <t>Fee is non-refundable and can be used to purchase toothbrushes, individual towels, art supplies, insurance etc.</t>
  </si>
  <si>
    <t>Breakfast Reimbursement</t>
  </si>
  <si>
    <t>Lunch and/or Supper Reimbursement</t>
  </si>
  <si>
    <t>A.M. and/or P.M. and/or Evening Snack Reimbursement</t>
  </si>
  <si>
    <t xml:space="preserve"> </t>
  </si>
  <si>
    <t>A.  INCOME</t>
  </si>
  <si>
    <t>PROFIT OR LOSS</t>
  </si>
  <si>
    <t>Breakfast Cost</t>
  </si>
  <si>
    <t>Lunch and/or Supper Cost</t>
  </si>
  <si>
    <t>FEE INCOME</t>
  </si>
  <si>
    <t>OTHER</t>
  </si>
  <si>
    <t>Full-Time Weekly Rates: $145        Part-Time Rates: $85</t>
  </si>
  <si>
    <r>
      <t xml:space="preserve">Full-Time Child Fees </t>
    </r>
    <r>
      <rPr>
        <i/>
        <sz val="10"/>
        <rFont val="Arial"/>
        <family val="2"/>
      </rPr>
      <t>(Paid by: parents, Wisconsin Shares, or pre-tax employer paid)</t>
    </r>
  </si>
  <si>
    <t>Child care income can come from a number of sources, including: enrollment fees, fee payment from parents or their employers, Wisconsin Shares (subsidy for low-income families), grants, bonsuses, the Food Program, or many other sources.  All income related to the child care business should be reported on the IRS Form 1040 Schedule C.</t>
  </si>
  <si>
    <t>Food Program Reimbursement is based on Tier I and/or Tier II rates.  Your Food Program will determine at which rate you will be reimbursed.  If you are unsure of your income status, you can budget the estimated income using the Tier II rates.  If you know that you are eligible for Tier I rates, use those figures to budget your income.  Tier II providers may have a mixed reimbursement rate.  DO NOT count Food Program reimbursement for your own children if you qualify for your children to receive Food Program reimbursement.  This income is not taxable, do not count it and do not report it on your taxes.  It is important to track reimbursement for your own children and deduct it from the total Food Program reimbursement.  Join the Child Care Food Program!</t>
  </si>
  <si>
    <t>FULL-TIME CHILDREN REIMBURSEMENT</t>
  </si>
  <si>
    <t>PART-TIME CHILDREN REIMBURSEMENT</t>
  </si>
  <si>
    <t>A1</t>
  </si>
  <si>
    <t>A2</t>
  </si>
  <si>
    <t>A3</t>
  </si>
  <si>
    <r>
      <t>(A1+A2+A3)</t>
    </r>
    <r>
      <rPr>
        <b/>
        <i/>
        <sz val="11"/>
        <rFont val="Arial"/>
        <family val="2"/>
      </rPr>
      <t xml:space="preserve">   TOTAL INCOME</t>
    </r>
  </si>
  <si>
    <t>A4</t>
  </si>
  <si>
    <r>
      <t xml:space="preserve">Health Examination Fee for Cost Not Covered by Insurance  </t>
    </r>
    <r>
      <rPr>
        <i/>
        <sz val="10"/>
        <rFont val="Arial"/>
        <family val="2"/>
      </rPr>
      <t>(e.g. city health department)</t>
    </r>
  </si>
  <si>
    <r>
      <t>Start-up and Training Expenses</t>
    </r>
    <r>
      <rPr>
        <b/>
        <i/>
        <sz val="10"/>
        <rFont val="Arial"/>
        <family val="2"/>
      </rPr>
      <t xml:space="preserve"> </t>
    </r>
    <r>
      <rPr>
        <i/>
        <sz val="10"/>
        <rFont val="Arial"/>
        <family val="2"/>
      </rPr>
      <t>(e.g. books, workbooks, classes, start-up fees, etc…)</t>
    </r>
  </si>
  <si>
    <r>
      <t xml:space="preserve">Wage for Substitute Caregiver </t>
    </r>
    <r>
      <rPr>
        <i/>
        <sz val="10"/>
        <rFont val="Arial"/>
        <family val="2"/>
      </rPr>
      <t>(e.g. qualifed CCPRR substitute caregiver)</t>
    </r>
  </si>
  <si>
    <r>
      <t>Certification and/or Licensing Fees</t>
    </r>
    <r>
      <rPr>
        <i/>
        <sz val="10"/>
        <rFont val="Arial"/>
        <family val="2"/>
      </rPr>
      <t xml:space="preserve"> (including criminal background check)</t>
    </r>
  </si>
  <si>
    <t>B1</t>
  </si>
  <si>
    <t>B2</t>
  </si>
  <si>
    <t>A.M. and/or P.M. and/or Evening Snack Cost</t>
  </si>
  <si>
    <t>FULL-TIME CHILDREN FOOD EXPENSES</t>
  </si>
  <si>
    <t>PART-TIME CHILDREN FOOD EXPENSES</t>
  </si>
  <si>
    <t>The indirect expenses for your child care business are the expenses you have even if you aren't providing child care, but that you can deduct a portion of due to your tax benefits as a child care provider.  Your Time-Space % should be used to determine these costs.</t>
  </si>
  <si>
    <t>$</t>
  </si>
  <si>
    <t>(# of children)</t>
  </si>
  <si>
    <t>(enrollment fee)</t>
  </si>
  <si>
    <t xml:space="preserve"> x</t>
  </si>
  <si>
    <t xml:space="preserve"> = </t>
  </si>
  <si>
    <t>(weekly fee)</t>
  </si>
  <si>
    <t xml:space="preserve"> x </t>
  </si>
  <si>
    <t>(# weeks open annually)</t>
  </si>
  <si>
    <r>
      <t xml:space="preserve">Part-Time Child Fees </t>
    </r>
    <r>
      <rPr>
        <i/>
        <sz val="10"/>
        <rFont val="Arial"/>
        <family val="2"/>
      </rPr>
      <t>(Paid by: parents, Wisconsin Shares, or pre-tax employer paid)</t>
    </r>
  </si>
  <si>
    <t>(kids)</t>
  </si>
  <si>
    <t>(days)</t>
  </si>
  <si>
    <t>(weeks)</t>
  </si>
  <si>
    <t>(Tier II rate)</t>
  </si>
  <si>
    <t>(amount of supplies)</t>
  </si>
  <si>
    <t>(Time-Space)</t>
  </si>
  <si>
    <t>(miles driven)</t>
  </si>
  <si>
    <t>x</t>
  </si>
  <si>
    <t>(mileage rate)</t>
  </si>
  <si>
    <t>(deduction)</t>
  </si>
  <si>
    <t>B3</t>
  </si>
  <si>
    <t>(# of breakfasts/child)</t>
  </si>
  <si>
    <t>(# of meals/child)</t>
  </si>
  <si>
    <t>(# of snacks/child)</t>
  </si>
  <si>
    <t>B4</t>
  </si>
  <si>
    <t>C. INDIRECT EXPENSES</t>
  </si>
  <si>
    <t>(total yearly home insurance costs)</t>
  </si>
  <si>
    <t>(total yearly taxes on home)</t>
  </si>
  <si>
    <t>C1</t>
  </si>
  <si>
    <t>Part 2: Depreciation for Home, Equipment, and/or Furnishings</t>
  </si>
  <si>
    <t xml:space="preserve"> / </t>
  </si>
  <si>
    <t>(years)</t>
  </si>
  <si>
    <t>(amount deducted/year)</t>
  </si>
  <si>
    <t>(total home value)</t>
  </si>
  <si>
    <t>C2</t>
  </si>
  <si>
    <t>C3</t>
  </si>
  <si>
    <r>
      <t>(C1+C2)</t>
    </r>
    <r>
      <rPr>
        <b/>
        <i/>
        <sz val="11"/>
        <rFont val="Arial"/>
        <family val="2"/>
      </rPr>
      <t xml:space="preserve">   TOTAL INDIRECT EXPENSES</t>
    </r>
  </si>
  <si>
    <t>ESTIMATED PROFIT/LOSS</t>
  </si>
  <si>
    <t xml:space="preserve">PROVIDER:  </t>
  </si>
  <si>
    <t>Date:</t>
  </si>
  <si>
    <t>TOTAL INCOME</t>
  </si>
  <si>
    <t>TOTAL DIRECT EXPENSES</t>
  </si>
  <si>
    <t>ESTIMATED PROFIT &amp; LOSS BEFORE INDIRECT EXPENSES &amp; TAXES</t>
  </si>
  <si>
    <t>TOTAL INDIRECT EXPENSES</t>
  </si>
  <si>
    <t xml:space="preserve"> -DIRECT EXPENSES</t>
  </si>
  <si>
    <t xml:space="preserve"> -INDIRECT EXPENSES</t>
  </si>
  <si>
    <t>TIER 1 PROVIDER INCOME RATES</t>
  </si>
  <si>
    <t>(Tier I rate)</t>
  </si>
  <si>
    <t>Based on 1-Year of Operation</t>
  </si>
  <si>
    <t>Name:</t>
  </si>
  <si>
    <t>Phone #:</t>
  </si>
  <si>
    <t>Address:</t>
  </si>
  <si>
    <r>
      <t xml:space="preserve">Other </t>
    </r>
    <r>
      <rPr>
        <i/>
        <sz val="10"/>
        <rFont val="Arial"/>
        <family val="2"/>
      </rPr>
      <t>(eg Gifts or Bonus Payments for Child care)</t>
    </r>
  </si>
  <si>
    <t>Item #1:</t>
  </si>
  <si>
    <t>Item #2:</t>
  </si>
  <si>
    <r>
      <t>(Line 10)</t>
    </r>
    <r>
      <rPr>
        <b/>
        <i/>
        <sz val="11"/>
        <rFont val="Arial"/>
        <family val="2"/>
      </rPr>
      <t xml:space="preserve">  Total Other Income</t>
    </r>
  </si>
  <si>
    <t>(% as determined)</t>
  </si>
  <si>
    <t>(-) INDIRECT EXPENSES (C3)</t>
  </si>
  <si>
    <t>TOTAL INCOME (A4)</t>
  </si>
  <si>
    <r>
      <t>(Add Lines 1-3)</t>
    </r>
    <r>
      <rPr>
        <b/>
        <i/>
        <sz val="12"/>
        <rFont val="Arial"/>
        <family val="2"/>
      </rPr>
      <t xml:space="preserve"> Total Fees Income</t>
    </r>
  </si>
  <si>
    <r>
      <t>(Add Lines 4-9)</t>
    </r>
    <r>
      <rPr>
        <b/>
        <i/>
        <sz val="11"/>
        <rFont val="Arial"/>
        <family val="2"/>
      </rPr>
      <t xml:space="preserve">  Total Food Program Reimbursement Income</t>
    </r>
  </si>
  <si>
    <t>=</t>
  </si>
  <si>
    <t>/</t>
  </si>
  <si>
    <t>A</t>
  </si>
  <si>
    <t>Only print pages 1 and 4!</t>
  </si>
  <si>
    <t>Instructions:</t>
  </si>
  <si>
    <t>Hours/Month</t>
  </si>
  <si>
    <t>Hours/Week</t>
  </si>
  <si>
    <t>+</t>
  </si>
  <si>
    <t>B</t>
  </si>
  <si>
    <r>
      <t>B.</t>
    </r>
    <r>
      <rPr>
        <sz val="10"/>
        <rFont val="Arial"/>
        <family val="0"/>
      </rPr>
      <t xml:space="preserve">  How many hours in 1 month (outside of the normal hours of operation) do you spend on the childcare?</t>
    </r>
  </si>
  <si>
    <r>
      <t xml:space="preserve">A. </t>
    </r>
    <r>
      <rPr>
        <sz val="10"/>
        <rFont val="Arial"/>
        <family val="2"/>
      </rPr>
      <t xml:space="preserve"> How many hours does your child care operate each week?</t>
    </r>
  </si>
  <si>
    <t>Hours of Operation/Week</t>
  </si>
  <si>
    <t>Hours in Home Outside of Operation/Week</t>
  </si>
  <si>
    <t>D</t>
  </si>
  <si>
    <t>Total Number of Hours Home Used for Child Care Each Week</t>
  </si>
  <si>
    <r>
      <t xml:space="preserve">E. </t>
    </r>
    <r>
      <rPr>
        <sz val="10"/>
        <rFont val="Arial"/>
        <family val="2"/>
      </rPr>
      <t xml:space="preserve"> Divide the number of hours your spent in your home in 1 week by the number of hours in a week.</t>
    </r>
  </si>
  <si>
    <t>Total # Hours/Week</t>
  </si>
  <si>
    <t># Hours in a week</t>
  </si>
  <si>
    <t>% of Time your Home is Used for Child Care</t>
  </si>
  <si>
    <t>SAMPLE</t>
  </si>
  <si>
    <t>YOUR TURN</t>
  </si>
  <si>
    <t xml:space="preserve">Using the blank calendar, track the number of hours you spend in your home each month outside of the normal hours of operation when the children are normally present.  Then follow the formualas below to determine your time percentage.  </t>
  </si>
  <si>
    <t>Space Percentage</t>
  </si>
  <si>
    <t>Time Percentage</t>
  </si>
  <si>
    <t>Using the space provided below, list each room of your house.  Then list whether or not it's used for the child care business use and how it's used.  Then list the area of the room in the appropriate column (whether it's used in the child care or not).</t>
  </si>
  <si>
    <t>Room</t>
  </si>
  <si>
    <t>Regularly Used for Business?</t>
  </si>
  <si>
    <t>How?</t>
  </si>
  <si>
    <t>If Yes, Space?</t>
  </si>
  <si>
    <t>If No, Space?</t>
  </si>
  <si>
    <t>TOTALS</t>
  </si>
  <si>
    <t>Area of Your Home Used for Business</t>
  </si>
  <si>
    <t>Total Area of Your Home</t>
  </si>
  <si>
    <t>%</t>
  </si>
  <si>
    <t>Living Room</t>
  </si>
  <si>
    <t>Yes</t>
  </si>
  <si>
    <t>Television, Story Time, Quiet Play, Nap Area</t>
  </si>
  <si>
    <t>If Yes, Space? (sq ft)</t>
  </si>
  <si>
    <t>If No, Space?   (sq ft)</t>
  </si>
  <si>
    <t>Dining Room</t>
  </si>
  <si>
    <t>Kitchen</t>
  </si>
  <si>
    <t>Upstairs Bathroom</t>
  </si>
  <si>
    <t>2nd Floor Hallway</t>
  </si>
  <si>
    <t>Master Bedroom</t>
  </si>
  <si>
    <t>Child Bedroom #1</t>
  </si>
  <si>
    <t>Child Bedroom #2</t>
  </si>
  <si>
    <t>Main Level Bathroom</t>
  </si>
  <si>
    <t>Basement Storage Area</t>
  </si>
  <si>
    <t>Attached Garage</t>
  </si>
  <si>
    <t>Entryway / Stairs</t>
  </si>
  <si>
    <t>Basement / Laundry Room</t>
  </si>
  <si>
    <t>Basement / Furnace Area</t>
  </si>
  <si>
    <t>Eat, Art, Book Area, Table Activities</t>
  </si>
  <si>
    <t>Eat, Cook, Art, Table Activities</t>
  </si>
  <si>
    <t>Children Use This Bathroom</t>
  </si>
  <si>
    <t>Enter In, Store Coats</t>
  </si>
  <si>
    <t>Pass Through</t>
  </si>
  <si>
    <t>Nap Room, Toy Storage, Record Keeping</t>
  </si>
  <si>
    <t>No</t>
  </si>
  <si>
    <t>Children Use This Bathroom, Supplies Storage</t>
  </si>
  <si>
    <t>Wash Child Care Items</t>
  </si>
  <si>
    <t>Storage</t>
  </si>
  <si>
    <t>Storage of Toys, Outside Play</t>
  </si>
  <si>
    <t>Space Percentage continued…</t>
  </si>
  <si>
    <t>Time-Space Percentage</t>
  </si>
  <si>
    <t>% Time Home Used</t>
  </si>
  <si>
    <t>% Space of Home Used</t>
  </si>
  <si>
    <t>% Time-Space</t>
  </si>
  <si>
    <t>Exclusive-Use Rooms</t>
  </si>
  <si>
    <t>Step 1: Calculate the Time-Space % for the exclusive-use rooms.</t>
  </si>
  <si>
    <r>
      <t>Time %</t>
    </r>
    <r>
      <rPr>
        <sz val="10"/>
        <rFont val="Arial"/>
        <family val="2"/>
      </rPr>
      <t xml:space="preserve"> is 100% because all of the time spent in the room is for business use.</t>
    </r>
  </si>
  <si>
    <t>Space %:</t>
  </si>
  <si>
    <t>Sq Ft of the Room</t>
  </si>
  <si>
    <t xml:space="preserve">% Space </t>
  </si>
  <si>
    <t>Step 2: Calculate the Time-Space % for the rest of the home.</t>
  </si>
  <si>
    <r>
      <t xml:space="preserve">Time %:  </t>
    </r>
    <r>
      <rPr>
        <sz val="10"/>
        <rFont val="Arial"/>
        <family val="2"/>
      </rPr>
      <t>Use the Time Percentage you already figured out for the home.</t>
    </r>
  </si>
  <si>
    <t>Sq Ft of Home Used</t>
  </si>
  <si>
    <t>(This is less the area of the exclusive-use room.)</t>
  </si>
  <si>
    <t>Sq Ft Area of Entire Home</t>
  </si>
  <si>
    <t>% Space</t>
  </si>
  <si>
    <t>Time-Space%:</t>
  </si>
  <si>
    <t>Time-Space %:</t>
  </si>
  <si>
    <t>% Time</t>
  </si>
  <si>
    <t>% Time-Space of the Rest of the Home</t>
  </si>
  <si>
    <t>Step 3: Add the 2 Time-Space Percentages Together.</t>
  </si>
  <si>
    <t>% Time-Space of the Exclusive-Use Room</t>
  </si>
  <si>
    <t>% Time-Space Exclusive Use</t>
  </si>
  <si>
    <t>% Time-Space Rest of Home</t>
  </si>
  <si>
    <r>
      <t>B.</t>
    </r>
    <r>
      <rPr>
        <sz val="10"/>
        <rFont val="Arial"/>
        <family val="0"/>
      </rPr>
      <t xml:space="preserve">  How many hours, on average, each week (outside of the normal hours of operation) do you spend on the childcare?</t>
    </r>
  </si>
  <si>
    <r>
      <t xml:space="preserve">C. </t>
    </r>
    <r>
      <rPr>
        <sz val="10"/>
        <rFont val="Arial"/>
        <family val="0"/>
      </rPr>
      <t xml:space="preserve"> Add A and B together.</t>
    </r>
  </si>
  <si>
    <r>
      <t xml:space="preserve">D. </t>
    </r>
    <r>
      <rPr>
        <sz val="10"/>
        <rFont val="Arial"/>
        <family val="2"/>
      </rPr>
      <t xml:space="preserve"> Divide the number of hours your spent in your home in 1 week by the number of hours in a week.</t>
    </r>
  </si>
  <si>
    <r>
      <t xml:space="preserve">Part 1.  Fees </t>
    </r>
    <r>
      <rPr>
        <b/>
        <i/>
        <sz val="11"/>
        <rFont val="Arial"/>
        <family val="2"/>
      </rPr>
      <t>(Gross Sales/Receipts - Sch C Line 1)</t>
    </r>
  </si>
  <si>
    <r>
      <t xml:space="preserve">Part 2.  Food Program Income </t>
    </r>
    <r>
      <rPr>
        <b/>
        <i/>
        <sz val="11"/>
        <rFont val="Arial"/>
        <family val="2"/>
      </rPr>
      <t>(Other Income - Sch C Line 6)</t>
    </r>
  </si>
  <si>
    <r>
      <t xml:space="preserve">Part 3.  Other Income </t>
    </r>
    <r>
      <rPr>
        <b/>
        <i/>
        <sz val="11"/>
        <rFont val="Arial"/>
        <family val="2"/>
      </rPr>
      <t>(Other Income - Sch C Line 6)</t>
    </r>
  </si>
  <si>
    <t>Direct Expenses are expenses you have because of your child care business.  They are directly related to your child care business.  These expenses are ONLY expenses that can be deducted on the Schedule C.  Any large purchases (equipment, appliances, furniture, home improvements, land improvments, etc... should be depreciated and DO NOT get expensed on the Schedule C.</t>
  </si>
  <si>
    <r>
      <t xml:space="preserve">Food expenses may be determined by actual food costs for meals and snacks served </t>
    </r>
    <r>
      <rPr>
        <b/>
        <i/>
        <sz val="10"/>
        <rFont val="Arial"/>
        <family val="2"/>
      </rPr>
      <t>or</t>
    </r>
    <r>
      <rPr>
        <i/>
        <sz val="10"/>
        <rFont val="Arial"/>
        <family val="2"/>
      </rPr>
      <t xml:space="preserve"> by the current Standard Meal Allowance Rates.  To estimate food costs, use the current Standard Meal Allowance rate.  NOTE:  Meals for the provider and the provider's own children are NOT a business deduction.  If you are reimbursed for your own children, that reimbursement is not taxable income and should not be included in the food expenses.  Note: Providers often serve extra snacks or meals that will not be reimbursed by the Food Program.  Food expenses can be deducted up to 3 meals and 3 snacks per child daily according to the IRS.  There must be at least 1 1/2 hours between meals and snacks.  The Food Program will reimburse up to 2 meals and 1 snack or 2 snacks and 1 meal per child daily.  The formula to estimate the meal/snack expenses: 
# kids x days of weekly attendance x weeks open for business each year x $ Standard Meal Allowance Rate = estimated food expense</t>
    </r>
  </si>
  <si>
    <r>
      <t xml:space="preserve">Regulation Requirements </t>
    </r>
    <r>
      <rPr>
        <i/>
        <sz val="10"/>
        <rFont val="Arial"/>
        <family val="2"/>
      </rPr>
      <t>(e.g. Fire Extinguisher, Outlets Plugs, Smoke Detectors, etc…)</t>
    </r>
  </si>
  <si>
    <t>Items Used for Personal and Business</t>
  </si>
  <si>
    <t xml:space="preserve">Items Used 100% for Business  </t>
  </si>
  <si>
    <r>
      <t xml:space="preserve">Supplies </t>
    </r>
    <r>
      <rPr>
        <i/>
        <sz val="10"/>
        <rFont val="Arial"/>
        <family val="2"/>
      </rPr>
      <t>(e.g. paint, crayons, beads, curriculum, balls, books, toilet paper, facial tissue, cleaning supplies, etc…)  (Sch C Line 22)</t>
    </r>
  </si>
  <si>
    <r>
      <t xml:space="preserve">Advertising/Marketing </t>
    </r>
    <r>
      <rPr>
        <i/>
        <sz val="10"/>
        <rFont val="Arial"/>
        <family val="2"/>
      </rPr>
      <t>(e.g. Business Cards, Newspaper Ads, Flyers, Website Fees, etc…)  (Sch C Line 8)</t>
    </r>
  </si>
  <si>
    <r>
      <t xml:space="preserve">Contract Labor </t>
    </r>
    <r>
      <rPr>
        <i/>
        <sz val="10"/>
        <rFont val="Arial"/>
        <family val="2"/>
      </rPr>
      <t>(e.g. Substitutes, other independent contractors, etc…)  (Sch C Line 11)</t>
    </r>
  </si>
  <si>
    <r>
      <t xml:space="preserve">Business Liability Insurance </t>
    </r>
    <r>
      <rPr>
        <i/>
        <sz val="10"/>
        <rFont val="Arial"/>
        <family val="2"/>
      </rPr>
      <t>(Sch C Line 15)</t>
    </r>
  </si>
  <si>
    <r>
      <t xml:space="preserve">Professional Services Fees </t>
    </r>
    <r>
      <rPr>
        <i/>
        <sz val="10"/>
        <rFont val="Arial"/>
        <family val="2"/>
      </rPr>
      <t>(e.g. Attorney, Accountant, Counsultant, etc…)  (Sch C Line 17)</t>
    </r>
  </si>
  <si>
    <r>
      <t xml:space="preserve">Office Expenses </t>
    </r>
    <r>
      <rPr>
        <i/>
        <sz val="10"/>
        <rFont val="Arial"/>
        <family val="2"/>
      </rPr>
      <t>(e.g. printer paper, printer ink, ledger books, pens, staples, file folders, stamps, etc…) (Sch C Line 18)</t>
    </r>
  </si>
  <si>
    <t>(amount of office supp)</t>
  </si>
  <si>
    <t>(amount of rent)</t>
  </si>
  <si>
    <r>
      <t xml:space="preserve">Part 1.  Provider Start-up Expenses </t>
    </r>
    <r>
      <rPr>
        <b/>
        <i/>
        <sz val="11"/>
        <rFont val="Arial"/>
        <family val="2"/>
      </rPr>
      <t>(Other Expenses - Sch C Line 27)</t>
    </r>
  </si>
  <si>
    <r>
      <t xml:space="preserve">Rent/Lease </t>
    </r>
    <r>
      <rPr>
        <i/>
        <sz val="10"/>
        <rFont val="Arial"/>
        <family val="2"/>
      </rPr>
      <t>(e.g. videos, karoke machine, carpet cleaning machine, lawn mower, etc…)  (Sch C Line 20 a or b)</t>
    </r>
  </si>
  <si>
    <r>
      <t xml:space="preserve">Travel, Meals, and Entertainment </t>
    </r>
    <r>
      <rPr>
        <i/>
        <sz val="10"/>
        <rFont val="Arial"/>
        <family val="2"/>
      </rPr>
      <t>(overnight business travel - i.e. conferences) (Sch C Line 24 a and b)</t>
    </r>
  </si>
  <si>
    <t>(amount of travel costs)</t>
  </si>
  <si>
    <t>b) Meals &amp; Entertainment</t>
  </si>
  <si>
    <t>(amount of meals and entertainment costs)</t>
  </si>
  <si>
    <r>
      <t>(B1+B2+B3)</t>
    </r>
    <r>
      <rPr>
        <b/>
        <i/>
        <sz val="11"/>
        <rFont val="Arial"/>
        <family val="2"/>
      </rPr>
      <t xml:space="preserve">   TOTAL DIRECT EXPENSES</t>
    </r>
  </si>
  <si>
    <r>
      <t xml:space="preserve">(Add Lines 11-15)  </t>
    </r>
    <r>
      <rPr>
        <b/>
        <i/>
        <sz val="11"/>
        <rFont val="Arial"/>
        <family val="2"/>
      </rPr>
      <t>Total Provider Start-up Direct Expenses</t>
    </r>
  </si>
  <si>
    <r>
      <t xml:space="preserve">a) Travel </t>
    </r>
    <r>
      <rPr>
        <i/>
        <sz val="10"/>
        <rFont val="Arial"/>
        <family val="2"/>
      </rPr>
      <t>(airplane, railroad, bus, hotel)</t>
    </r>
  </si>
  <si>
    <r>
      <t xml:space="preserve">Vehicle Costs </t>
    </r>
    <r>
      <rPr>
        <i/>
        <sz val="10"/>
        <rFont val="Arial"/>
        <family val="2"/>
      </rPr>
      <t>(this budget is based on using the standard mileage rate) (Sch C Line 9)</t>
    </r>
  </si>
  <si>
    <t>Mileage</t>
  </si>
  <si>
    <t>Loan Interest</t>
  </si>
  <si>
    <t>(interest)</t>
  </si>
  <si>
    <t>[</t>
  </si>
  <si>
    <t>(business miles)</t>
  </si>
  <si>
    <t>(total miles)]</t>
  </si>
  <si>
    <t>Cable/Internet</t>
  </si>
  <si>
    <t>(home loan interest paid for the year)</t>
  </si>
  <si>
    <t xml:space="preserve">(Time-Space) </t>
  </si>
  <si>
    <t>(total amount paid for rent)</t>
  </si>
  <si>
    <t>100% Business (due to child in care)</t>
  </si>
  <si>
    <t>Shared Expense</t>
  </si>
  <si>
    <t>(costs due to business)</t>
  </si>
  <si>
    <t>(shared costs)</t>
  </si>
  <si>
    <t xml:space="preserve"> =</t>
  </si>
  <si>
    <t>Heating</t>
  </si>
  <si>
    <t>Electricity</t>
  </si>
  <si>
    <t>Water</t>
  </si>
  <si>
    <r>
      <t xml:space="preserve">Mortgage Interest </t>
    </r>
    <r>
      <rPr>
        <i/>
        <sz val="10"/>
        <rFont val="Arial"/>
        <family val="2"/>
      </rPr>
      <t>(Form 8829 Line 10b)</t>
    </r>
  </si>
  <si>
    <r>
      <t xml:space="preserve">Real Estate Taxes </t>
    </r>
    <r>
      <rPr>
        <i/>
        <sz val="10"/>
        <rFont val="Arial"/>
        <family val="2"/>
      </rPr>
      <t>(Form 8829 Line 11b)</t>
    </r>
  </si>
  <si>
    <r>
      <t xml:space="preserve">Homeowners or Renters Insurance </t>
    </r>
    <r>
      <rPr>
        <i/>
        <sz val="10"/>
        <rFont val="Arial"/>
        <family val="2"/>
      </rPr>
      <t>(Form 8829 Line 17b)</t>
    </r>
  </si>
  <si>
    <r>
      <t xml:space="preserve">Rent </t>
    </r>
    <r>
      <rPr>
        <i/>
        <sz val="10"/>
        <rFont val="Arial"/>
        <family val="2"/>
      </rPr>
      <t>(Form 8829 Line 18b)</t>
    </r>
  </si>
  <si>
    <r>
      <t xml:space="preserve">Repairs &amp; Maintenance </t>
    </r>
    <r>
      <rPr>
        <i/>
        <sz val="10"/>
        <rFont val="Arial"/>
        <family val="2"/>
      </rPr>
      <t>(e.g. paint, wallpaper, replace faucets or door knobs, repair furniture, etc…) (Form 8829 Line 19 a &amp; b)</t>
    </r>
  </si>
  <si>
    <r>
      <t xml:space="preserve">Utilities </t>
    </r>
    <r>
      <rPr>
        <i/>
        <sz val="10"/>
        <rFont val="Arial"/>
        <family val="2"/>
      </rPr>
      <t>(Form 8829 Line 20b)</t>
    </r>
  </si>
  <si>
    <t>Homeowners are required, by law, to depreciate the value of their home.  Do NOT include the land value.  Check your real estate tax statement to determine the land and structure values.  (If you home was valued at $125,000 and the land at $50,000 = $175,000 total value, you use the $125,000 in the depreciation formula.)  Homes for child care purposes are depreciated over 39 years.</t>
  </si>
  <si>
    <r>
      <t xml:space="preserve">Required Home Depreciation </t>
    </r>
    <r>
      <rPr>
        <i/>
        <sz val="10"/>
        <rFont val="Arial"/>
        <family val="2"/>
      </rPr>
      <t>(Form 8829 Part III)</t>
    </r>
  </si>
  <si>
    <r>
      <t xml:space="preserve">Furniture 5-year Depreciaton </t>
    </r>
    <r>
      <rPr>
        <sz val="10"/>
        <rFont val="Arial"/>
        <family val="2"/>
      </rPr>
      <t>(e.g. couch, table and chairs, cribs, desk, etc…)</t>
    </r>
  </si>
  <si>
    <t>When you purchase furniture, equipment, appliances, or anything that will last more than 1 year - you will need to deduct it differently.  You have the option of depreciating the item fully or electing to deduct all in 1 year.  Both ways of claming these expenses is figured on Form 4562.  When you are starting a child care business, you also have the option of putting all items you currently own (furniture, equipment, computers, etc...) on a depreciation schedule and taking a portion of those items as a deduction each year.  There are many other variable in depreciation and it is suggested you speak with a tax professional experienced in child care and depreciation laws to determine the best route for you.</t>
  </si>
  <si>
    <t>(in exclusive-use room)</t>
  </si>
  <si>
    <t>years</t>
  </si>
  <si>
    <r>
      <t xml:space="preserve">Appliances  5-year Depreciation </t>
    </r>
    <r>
      <rPr>
        <sz val="10"/>
        <rFont val="Arial"/>
        <family val="2"/>
      </rPr>
      <t>(e.g. stove, refridgerator, washing machine, etc…)</t>
    </r>
  </si>
  <si>
    <t>value of furniture</t>
  </si>
  <si>
    <t>value of appliances</t>
  </si>
  <si>
    <r>
      <t xml:space="preserve">Equipment  7-year Depreciation </t>
    </r>
    <r>
      <rPr>
        <sz val="10"/>
        <rFont val="Arial"/>
        <family val="2"/>
      </rPr>
      <t>(e.g. lawn mower, drills, vacuum, etc…)</t>
    </r>
  </si>
  <si>
    <t>value of equipment</t>
  </si>
  <si>
    <t>cost (no labor)</t>
  </si>
  <si>
    <r>
      <t xml:space="preserve">Land Improvements  15-year Depreciation </t>
    </r>
    <r>
      <rPr>
        <sz val="10"/>
        <rFont val="Arial"/>
        <family val="2"/>
      </rPr>
      <t>(e.g. planting shrubs, rock beds, new driveway, fences, etc…) - Do not include your labor.</t>
    </r>
  </si>
  <si>
    <r>
      <t xml:space="preserve">Home Improvements  39-year Depreciation </t>
    </r>
    <r>
      <rPr>
        <sz val="10"/>
        <rFont val="Arial"/>
        <family val="2"/>
      </rPr>
      <t>(e.g. new roof, replace doors/windows, remodeling, etc…) - Do not include your labor.</t>
    </r>
  </si>
  <si>
    <t>(-) DIRECT EXPENSES (B4)</t>
  </si>
  <si>
    <t>Depreciation of Home Furnishings &amp; Equipment</t>
  </si>
  <si>
    <t>Depreciation of Land Improvements &amp; Home Improvements</t>
  </si>
  <si>
    <r>
      <t xml:space="preserve">Interest Expense </t>
    </r>
    <r>
      <rPr>
        <i/>
        <sz val="10"/>
        <rFont val="Arial"/>
        <family val="2"/>
      </rPr>
      <t>(Sch C Line 16)</t>
    </r>
  </si>
  <si>
    <t>Interest on Items Used 100% for Business</t>
  </si>
  <si>
    <t>Interest on Items Personal and Business</t>
  </si>
  <si>
    <t>(amount of interest)</t>
  </si>
  <si>
    <t>*Renting educational DVDs</t>
  </si>
  <si>
    <r>
      <t>Other Expenses</t>
    </r>
    <r>
      <rPr>
        <i/>
        <sz val="10"/>
        <rFont val="Arial"/>
        <family val="2"/>
      </rPr>
      <t xml:space="preserve"> (e.g. any other expenses you wish to separate out) (Sch C Line 27)</t>
    </r>
  </si>
  <si>
    <t>Category</t>
  </si>
  <si>
    <t>(Cost)</t>
  </si>
  <si>
    <t>Toys</t>
  </si>
  <si>
    <t>Part 1: Use of the Home  (Form 8829)</t>
  </si>
  <si>
    <r>
      <t xml:space="preserve">(Add Lines 33-38)  </t>
    </r>
    <r>
      <rPr>
        <b/>
        <i/>
        <sz val="11"/>
        <rFont val="Arial"/>
        <family val="2"/>
      </rPr>
      <t>Total Use of the Home Expenses</t>
    </r>
  </si>
  <si>
    <r>
      <t xml:space="preserve">(Add Lines 39-41)  </t>
    </r>
    <r>
      <rPr>
        <b/>
        <i/>
        <sz val="11"/>
        <rFont val="Arial"/>
        <family val="2"/>
      </rPr>
      <t>Total Depreciation for Home, Equipment, and/or Furnishings</t>
    </r>
  </si>
  <si>
    <r>
      <t xml:space="preserve">SAMPLE </t>
    </r>
    <r>
      <rPr>
        <b/>
        <sz val="14"/>
        <rFont val="Arial"/>
        <family val="2"/>
      </rPr>
      <t>ESTIMATED ONE-YEAR PROFIT &amp; LOSS STATEMENT</t>
    </r>
  </si>
  <si>
    <t>A. INCOME:</t>
  </si>
  <si>
    <t>A1. Fees</t>
  </si>
  <si>
    <t>A2. Food Program Income</t>
  </si>
  <si>
    <t>A3. Other Income</t>
  </si>
  <si>
    <t>B. DIRECT EXPENSES:</t>
  </si>
  <si>
    <t>B1. Provider Start-up Expenses</t>
  </si>
  <si>
    <t>B2. Food Expenses</t>
  </si>
  <si>
    <t>B3. Program Expenses</t>
  </si>
  <si>
    <t>C. INDIRECT EXPENSES:</t>
  </si>
  <si>
    <t>C1. Use of the Home</t>
  </si>
  <si>
    <t>C2. Depreciation for Home, Equipment, and/or Furnishing</t>
  </si>
  <si>
    <t>(This is the rest of the area of the home used for childcare but not exclusively use.)</t>
  </si>
  <si>
    <r>
      <t xml:space="preserve">MY </t>
    </r>
    <r>
      <rPr>
        <b/>
        <sz val="14"/>
        <rFont val="Arial"/>
        <family val="2"/>
      </rPr>
      <t>ESTIMATED ONE-YEAR PROFIT &amp; LOSS STATEMENT</t>
    </r>
  </si>
  <si>
    <t>1 large storage closet is used, another large storage closet is not</t>
  </si>
  <si>
    <t>B.  DIRECT EXPENSES</t>
  </si>
  <si>
    <r>
      <t xml:space="preserve">Part 2.  </t>
    </r>
    <r>
      <rPr>
        <b/>
        <i/>
        <u val="single"/>
        <sz val="12"/>
        <rFont val="Arial"/>
        <family val="2"/>
      </rPr>
      <t>Direct</t>
    </r>
    <r>
      <rPr>
        <b/>
        <i/>
        <sz val="12"/>
        <rFont val="Arial"/>
        <family val="2"/>
      </rPr>
      <t xml:space="preserve"> Food Expenses - Based on Cost per Meal/Snack </t>
    </r>
    <r>
      <rPr>
        <b/>
        <i/>
        <sz val="11"/>
        <rFont val="Arial"/>
        <family val="2"/>
      </rPr>
      <t>(Other Expenses - Sch C Line 27)</t>
    </r>
  </si>
  <si>
    <r>
      <t xml:space="preserve">Lines (16-21)  </t>
    </r>
    <r>
      <rPr>
        <b/>
        <i/>
        <sz val="11"/>
        <rFont val="Arial"/>
        <family val="2"/>
      </rPr>
      <t>Total Direct Food Expenses</t>
    </r>
  </si>
  <si>
    <r>
      <t xml:space="preserve">Part 3.  </t>
    </r>
    <r>
      <rPr>
        <b/>
        <i/>
        <u val="single"/>
        <sz val="12"/>
        <rFont val="Arial"/>
        <family val="2"/>
      </rPr>
      <t xml:space="preserve">Direct </t>
    </r>
    <r>
      <rPr>
        <b/>
        <i/>
        <sz val="12"/>
        <rFont val="Arial"/>
        <family val="2"/>
      </rPr>
      <t>Program Expenses   (Part II Expenses - Sch C)</t>
    </r>
  </si>
  <si>
    <t>(Avg = $150 for taxes)</t>
  </si>
  <si>
    <t>(Make a list of the items above you will use each month, add any missing items to the list and add a cost to each item.  Total</t>
  </si>
  <si>
    <t>the item's costs &amp; take the cost times 12 months to get a yearly estimate.)</t>
  </si>
  <si>
    <t>(Make a list of the items above, add missing items to the list, add a cost to each item, then total the items and take it times 12 months)</t>
  </si>
  <si>
    <t>(Make a list of the items above, add missing items to the list, add a cost ot each item, then total the items and take it times 12 months)</t>
  </si>
  <si>
    <t>(Make a list of your weekly trips and the miles for each trip.  Add up the miles for the week and take them times 4.3 weeks in a  month to get your monthly average miles driven.  You CAN NOT use 100% of miles driven to grocery store, Wal-Mart, etc., so for an average you can take half of your total mileages driven to these places.  Then take your monthly miles times 12 for the total miles in a year.  Multiply this by the IRS Standard Mileage Rate for your estimated mileage deduction.</t>
  </si>
  <si>
    <r>
      <t xml:space="preserve">(Add Lines 22-32)  </t>
    </r>
    <r>
      <rPr>
        <b/>
        <i/>
        <sz val="11"/>
        <rFont val="Arial"/>
        <family val="2"/>
      </rPr>
      <t>Total Office/Program Direct Expenses</t>
    </r>
  </si>
  <si>
    <t>NOTE: Depreciation laws change often; find a tax expert to determine the best depreciation method for your tax return.  These deprecation figure are for BUDGET PURPOSES ONLY AND DO NOT HAVE TO BE EXACT!  See a tax professional before you claim any depreciation!</t>
  </si>
  <si>
    <t>(total yearly costs)</t>
  </si>
  <si>
    <t>Sophie Provider</t>
  </si>
  <si>
    <t>Food Program Tier II Rates (July 1, 2016 - June 30, 2017):   Breakfast $0.48     Lunch/Supper $1.49     Snacks $0.20</t>
  </si>
  <si>
    <t>2016 Standard Meal Allowance Rates:     Breakfast $1.32     Lunch/Supper $2.48    Snacks $0.74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</si>
</sst>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000000000000%"/>
    <numFmt numFmtId="170" formatCode="&quot;$&quot;#,##0"/>
    <numFmt numFmtId="171" formatCode="0.0"/>
  </numFmts>
  <fonts count="82">
    <font>
      <sz val="10"/>
      <name val="Arial"/>
      <family val="0"/>
    </font>
    <font>
      <b/>
      <sz val="10"/>
      <name val="Arial"/>
      <family val="2"/>
    </font>
    <font>
      <b/>
      <sz val="12"/>
      <name val="Arial"/>
      <family val="2"/>
    </font>
    <font>
      <sz val="10"/>
      <color indexed="10"/>
      <name val="Arial"/>
      <family val="2"/>
    </font>
    <font>
      <sz val="10"/>
      <color indexed="18"/>
      <name val="Arial"/>
      <family val="2"/>
    </font>
    <font>
      <i/>
      <sz val="10"/>
      <name val="Arial"/>
      <family val="2"/>
    </font>
    <font>
      <u val="single"/>
      <sz val="10"/>
      <name val="Arial"/>
      <family val="2"/>
    </font>
    <font>
      <sz val="9"/>
      <name val="Arial"/>
      <family val="2"/>
    </font>
    <font>
      <sz val="8"/>
      <name val="Arial"/>
      <family val="2"/>
    </font>
    <font>
      <b/>
      <i/>
      <sz val="10"/>
      <name val="Arial"/>
      <family val="2"/>
    </font>
    <font>
      <b/>
      <sz val="9"/>
      <name val="Arial"/>
      <family val="2"/>
    </font>
    <font>
      <b/>
      <sz val="10"/>
      <color indexed="18"/>
      <name val="Arial"/>
      <family val="2"/>
    </font>
    <font>
      <i/>
      <sz val="10"/>
      <color indexed="10"/>
      <name val="Arial"/>
      <family val="2"/>
    </font>
    <font>
      <i/>
      <u val="single"/>
      <sz val="10"/>
      <name val="Arial"/>
      <family val="2"/>
    </font>
    <font>
      <b/>
      <sz val="14"/>
      <name val="Arial"/>
      <family val="2"/>
    </font>
    <font>
      <b/>
      <i/>
      <sz val="12"/>
      <name val="Arial"/>
      <family val="2"/>
    </font>
    <font>
      <b/>
      <sz val="13"/>
      <name val="Arial"/>
      <family val="2"/>
    </font>
    <font>
      <u val="single"/>
      <sz val="10"/>
      <color indexed="12"/>
      <name val="Arial"/>
      <family val="2"/>
    </font>
    <font>
      <u val="single"/>
      <sz val="10"/>
      <color indexed="36"/>
      <name val="Arial"/>
      <family val="2"/>
    </font>
    <font>
      <b/>
      <i/>
      <sz val="11"/>
      <name val="Arial"/>
      <family val="2"/>
    </font>
    <font>
      <b/>
      <sz val="11"/>
      <name val="Arial"/>
      <family val="2"/>
    </font>
    <font>
      <i/>
      <sz val="11"/>
      <name val="Arial"/>
      <family val="2"/>
    </font>
    <font>
      <i/>
      <sz val="12"/>
      <name val="Arial"/>
      <family val="2"/>
    </font>
    <font>
      <b/>
      <i/>
      <sz val="14"/>
      <name val="Arial"/>
      <family val="2"/>
    </font>
    <font>
      <sz val="10"/>
      <color indexed="9"/>
      <name val="Arial"/>
      <family val="2"/>
    </font>
    <font>
      <b/>
      <i/>
      <sz val="12"/>
      <color indexed="9"/>
      <name val="Arial"/>
      <family val="2"/>
    </font>
    <font>
      <sz val="11"/>
      <name val="Arial"/>
      <family val="2"/>
    </font>
    <font>
      <sz val="11"/>
      <color indexed="9"/>
      <name val="Arial"/>
      <family val="2"/>
    </font>
    <font>
      <b/>
      <sz val="10"/>
      <color indexed="9"/>
      <name val="Arial"/>
      <family val="2"/>
    </font>
    <font>
      <b/>
      <sz val="10"/>
      <color indexed="22"/>
      <name val="Arial"/>
      <family val="2"/>
    </font>
    <font>
      <sz val="12"/>
      <name val="Arial"/>
      <family val="2"/>
    </font>
    <font>
      <b/>
      <sz val="28"/>
      <name val="Arial"/>
      <family val="2"/>
    </font>
    <font>
      <i/>
      <sz val="8"/>
      <name val="Arial"/>
      <family val="2"/>
    </font>
    <font>
      <sz val="10"/>
      <name val="Tempus Sans ITC"/>
      <family val="5"/>
    </font>
    <font>
      <sz val="12"/>
      <name val="Tempus Sans ITC"/>
      <family val="5"/>
    </font>
    <font>
      <b/>
      <sz val="20"/>
      <name val="Arial"/>
      <family val="2"/>
    </font>
    <font>
      <b/>
      <sz val="10"/>
      <name val="Tempus Sans ITC"/>
      <family val="5"/>
    </font>
    <font>
      <i/>
      <sz val="12"/>
      <name val="Tempus Sans ITC"/>
      <family val="5"/>
    </font>
    <font>
      <i/>
      <sz val="12"/>
      <color indexed="9"/>
      <name val="Tempus Sans ITC"/>
      <family val="5"/>
    </font>
    <font>
      <b/>
      <sz val="24"/>
      <name val="Arial"/>
      <family val="2"/>
    </font>
    <font>
      <sz val="12"/>
      <color indexed="9"/>
      <name val="Tempus Sans ITC"/>
      <family val="5"/>
    </font>
    <font>
      <i/>
      <sz val="9"/>
      <name val="Arial"/>
      <family val="2"/>
    </font>
    <font>
      <b/>
      <sz val="9"/>
      <color indexed="9"/>
      <name val="Arial"/>
      <family val="2"/>
    </font>
    <font>
      <b/>
      <sz val="11"/>
      <color indexed="22"/>
      <name val="Arial"/>
      <family val="2"/>
    </font>
    <font>
      <b/>
      <i/>
      <u val="single"/>
      <sz val="12"/>
      <name val="Arial"/>
      <family val="2"/>
    </font>
    <font>
      <b/>
      <sz val="12"/>
      <color indexed="9"/>
      <name val="Arial"/>
      <family val="2"/>
    </font>
    <font>
      <b/>
      <i/>
      <sz val="12"/>
      <color indexed="55"/>
      <name val="Arial"/>
      <family val="2"/>
    </font>
    <font>
      <b/>
      <i/>
      <sz val="14"/>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style="medium"/>
      <bottom style="thin"/>
    </border>
    <border>
      <left>
        <color indexed="63"/>
      </left>
      <right style="medium"/>
      <top>
        <color indexed="63"/>
      </top>
      <bottom style="thin"/>
    </border>
    <border>
      <left>
        <color indexed="63"/>
      </left>
      <right>
        <color indexed="63"/>
      </right>
      <top>
        <color indexed="63"/>
      </top>
      <bottom style="mediumDashed"/>
    </border>
    <border>
      <left style="thin"/>
      <right style="thin"/>
      <top style="thin"/>
      <bottom style="thin"/>
    </border>
    <border>
      <left style="thin"/>
      <right style="thin"/>
      <top style="thin"/>
      <bottom style="medium"/>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97">
    <xf numFmtId="0" fontId="0" fillId="0" borderId="0" xfId="0" applyAlignment="1">
      <alignment/>
    </xf>
    <xf numFmtId="0" fontId="1" fillId="0" borderId="0" xfId="0" applyFont="1" applyAlignment="1">
      <alignment/>
    </xf>
    <xf numFmtId="0" fontId="0" fillId="0" borderId="0" xfId="0" applyBorder="1" applyAlignment="1">
      <alignment/>
    </xf>
    <xf numFmtId="0" fontId="4" fillId="0" borderId="0" xfId="0" applyFont="1" applyBorder="1" applyAlignment="1">
      <alignment/>
    </xf>
    <xf numFmtId="0" fontId="0" fillId="0" borderId="10" xfId="0" applyFont="1" applyBorder="1" applyAlignment="1">
      <alignment/>
    </xf>
    <xf numFmtId="6" fontId="3" fillId="0" borderId="0" xfId="0" applyNumberFormat="1" applyFont="1" applyBorder="1" applyAlignment="1">
      <alignment/>
    </xf>
    <xf numFmtId="0" fontId="5"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8" fontId="1" fillId="0" borderId="0" xfId="0" applyNumberFormat="1" applyFont="1" applyBorder="1" applyAlignment="1">
      <alignment/>
    </xf>
    <xf numFmtId="0" fontId="1" fillId="0" borderId="0" xfId="0" applyFont="1" applyFill="1" applyAlignment="1">
      <alignment/>
    </xf>
    <xf numFmtId="0" fontId="0" fillId="0" borderId="0" xfId="0" applyFont="1" applyFill="1" applyAlignment="1">
      <alignment/>
    </xf>
    <xf numFmtId="0" fontId="5" fillId="0" borderId="0" xfId="0" applyFont="1" applyAlignment="1">
      <alignment/>
    </xf>
    <xf numFmtId="8" fontId="0" fillId="0" borderId="0" xfId="0" applyNumberFormat="1" applyFont="1" applyBorder="1" applyAlignment="1">
      <alignment/>
    </xf>
    <xf numFmtId="0" fontId="1" fillId="0" borderId="0" xfId="0" applyFont="1" applyAlignment="1">
      <alignment horizontal="left"/>
    </xf>
    <xf numFmtId="0" fontId="0" fillId="0" borderId="0" xfId="0" applyFont="1" applyFill="1" applyBorder="1" applyAlignment="1">
      <alignment/>
    </xf>
    <xf numFmtId="0" fontId="0" fillId="0" borderId="11" xfId="0" applyFont="1" applyBorder="1" applyAlignment="1">
      <alignment/>
    </xf>
    <xf numFmtId="0" fontId="0" fillId="0" borderId="0" xfId="0" applyFont="1" applyBorder="1" applyAlignment="1">
      <alignment horizontal="right"/>
    </xf>
    <xf numFmtId="0" fontId="8" fillId="0" borderId="0" xfId="0" applyFont="1" applyBorder="1" applyAlignment="1">
      <alignment horizontal="right"/>
    </xf>
    <xf numFmtId="0" fontId="1"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Border="1" applyAlignment="1">
      <alignment horizontal="right"/>
    </xf>
    <xf numFmtId="8" fontId="0" fillId="0" borderId="0" xfId="0" applyNumberFormat="1" applyFont="1" applyFill="1" applyBorder="1" applyAlignment="1">
      <alignment/>
    </xf>
    <xf numFmtId="0" fontId="6" fillId="0" borderId="0" xfId="0" applyFont="1" applyFill="1" applyBorder="1" applyAlignment="1">
      <alignment/>
    </xf>
    <xf numFmtId="6" fontId="1" fillId="0" borderId="0" xfId="0" applyNumberFormat="1" applyFont="1" applyFill="1" applyBorder="1" applyAlignment="1">
      <alignment/>
    </xf>
    <xf numFmtId="0" fontId="1" fillId="0" borderId="0" xfId="0" applyFont="1" applyFill="1" applyBorder="1" applyAlignment="1">
      <alignment horizontal="right"/>
    </xf>
    <xf numFmtId="8" fontId="5" fillId="0" borderId="0" xfId="0" applyNumberFormat="1" applyFont="1" applyBorder="1" applyAlignment="1">
      <alignment/>
    </xf>
    <xf numFmtId="0" fontId="0" fillId="0" borderId="0" xfId="0" applyFont="1" applyFill="1" applyBorder="1" applyAlignment="1">
      <alignment horizontal="center"/>
    </xf>
    <xf numFmtId="8" fontId="1" fillId="0" borderId="0" xfId="0" applyNumberFormat="1" applyFont="1" applyFill="1" applyBorder="1" applyAlignment="1">
      <alignment/>
    </xf>
    <xf numFmtId="0" fontId="0" fillId="0" borderId="12" xfId="0" applyBorder="1" applyAlignment="1">
      <alignment/>
    </xf>
    <xf numFmtId="6" fontId="12" fillId="0" borderId="0" xfId="0" applyNumberFormat="1" applyFont="1" applyBorder="1" applyAlignment="1">
      <alignment/>
    </xf>
    <xf numFmtId="0" fontId="9" fillId="0" borderId="0" xfId="0" applyFont="1" applyBorder="1" applyAlignment="1">
      <alignment horizontal="right"/>
    </xf>
    <xf numFmtId="0" fontId="9" fillId="0" borderId="0" xfId="0" applyFont="1" applyAlignment="1">
      <alignment/>
    </xf>
    <xf numFmtId="0" fontId="0" fillId="0" borderId="0" xfId="0" applyFill="1" applyAlignment="1">
      <alignment/>
    </xf>
    <xf numFmtId="0" fontId="1" fillId="33" borderId="13" xfId="0" applyFont="1" applyFill="1" applyBorder="1" applyAlignment="1">
      <alignment/>
    </xf>
    <xf numFmtId="0" fontId="1" fillId="33" borderId="14" xfId="0" applyFont="1" applyFill="1" applyBorder="1" applyAlignment="1">
      <alignment horizontal="right"/>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0" xfId="0" applyFont="1" applyFill="1" applyBorder="1" applyAlignment="1">
      <alignment/>
    </xf>
    <xf numFmtId="0" fontId="10" fillId="0" borderId="0" xfId="0" applyFont="1" applyFill="1" applyBorder="1" applyAlignment="1">
      <alignment horizontal="left"/>
    </xf>
    <xf numFmtId="6" fontId="1" fillId="33" borderId="16" xfId="0" applyNumberFormat="1" applyFont="1" applyFill="1" applyBorder="1" applyAlignment="1">
      <alignment/>
    </xf>
    <xf numFmtId="0" fontId="6" fillId="0" borderId="0" xfId="0" applyFont="1" applyBorder="1" applyAlignment="1">
      <alignment/>
    </xf>
    <xf numFmtId="0" fontId="13" fillId="0" borderId="0" xfId="0" applyFont="1" applyBorder="1" applyAlignment="1">
      <alignment/>
    </xf>
    <xf numFmtId="0" fontId="14" fillId="0" borderId="0" xfId="0" applyFont="1" applyAlignment="1">
      <alignment horizontal="center"/>
    </xf>
    <xf numFmtId="0" fontId="2" fillId="0" borderId="0" xfId="0" applyFont="1" applyAlignment="1">
      <alignment/>
    </xf>
    <xf numFmtId="0" fontId="0" fillId="0" borderId="17" xfId="0" applyFont="1" applyBorder="1" applyAlignment="1">
      <alignment/>
    </xf>
    <xf numFmtId="0" fontId="1" fillId="0" borderId="17" xfId="0" applyFont="1"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0" fillId="0" borderId="20" xfId="0" applyBorder="1" applyAlignment="1">
      <alignment/>
    </xf>
    <xf numFmtId="0" fontId="0" fillId="0" borderId="19" xfId="0" applyFont="1" applyBorder="1" applyAlignment="1">
      <alignment/>
    </xf>
    <xf numFmtId="0" fontId="0" fillId="0" borderId="19" xfId="0" applyBorder="1" applyAlignment="1">
      <alignment/>
    </xf>
    <xf numFmtId="0" fontId="0" fillId="0" borderId="21" xfId="0" applyFont="1" applyBorder="1" applyAlignment="1">
      <alignment/>
    </xf>
    <xf numFmtId="0" fontId="0" fillId="0" borderId="22" xfId="0" applyBorder="1" applyAlignment="1">
      <alignment/>
    </xf>
    <xf numFmtId="0" fontId="16" fillId="0" borderId="0" xfId="0" applyFont="1" applyAlignment="1">
      <alignment/>
    </xf>
    <xf numFmtId="0" fontId="15" fillId="0" borderId="0" xfId="0" applyFont="1" applyFill="1" applyAlignment="1">
      <alignment horizontal="right"/>
    </xf>
    <xf numFmtId="44" fontId="15" fillId="0" borderId="0" xfId="0" applyNumberFormat="1" applyFont="1" applyFill="1" applyBorder="1" applyAlignment="1">
      <alignment horizontal="right"/>
    </xf>
    <xf numFmtId="0" fontId="0" fillId="0" borderId="21" xfId="0" applyBorder="1" applyAlignment="1">
      <alignment/>
    </xf>
    <xf numFmtId="0" fontId="6" fillId="0" borderId="10" xfId="0" applyFont="1" applyBorder="1" applyAlignment="1">
      <alignment/>
    </xf>
    <xf numFmtId="6" fontId="3" fillId="0" borderId="10" xfId="0" applyNumberFormat="1" applyFont="1" applyBorder="1" applyAlignment="1">
      <alignment/>
    </xf>
    <xf numFmtId="0" fontId="0" fillId="0" borderId="19" xfId="0" applyFont="1" applyFill="1" applyBorder="1" applyAlignment="1">
      <alignment/>
    </xf>
    <xf numFmtId="0" fontId="6" fillId="0" borderId="19" xfId="0" applyFont="1" applyFill="1" applyBorder="1" applyAlignment="1">
      <alignment/>
    </xf>
    <xf numFmtId="0" fontId="9" fillId="0" borderId="10" xfId="0" applyFont="1" applyBorder="1" applyAlignment="1">
      <alignment/>
    </xf>
    <xf numFmtId="0" fontId="10" fillId="0" borderId="10" xfId="0" applyFont="1" applyFill="1" applyBorder="1" applyAlignment="1">
      <alignment horizontal="left"/>
    </xf>
    <xf numFmtId="0" fontId="9" fillId="0" borderId="0" xfId="0" applyFont="1" applyBorder="1" applyAlignment="1">
      <alignment/>
    </xf>
    <xf numFmtId="0" fontId="9" fillId="0" borderId="0" xfId="0" applyFont="1" applyFill="1" applyBorder="1" applyAlignment="1">
      <alignment horizontal="left" wrapText="1"/>
    </xf>
    <xf numFmtId="0" fontId="9" fillId="0" borderId="17" xfId="0" applyFont="1" applyFill="1" applyBorder="1" applyAlignment="1">
      <alignment horizontal="left" wrapText="1"/>
    </xf>
    <xf numFmtId="0" fontId="0" fillId="0" borderId="17" xfId="0" applyFill="1" applyBorder="1" applyAlignment="1">
      <alignment/>
    </xf>
    <xf numFmtId="0" fontId="10" fillId="0" borderId="17" xfId="0" applyFont="1" applyFill="1" applyBorder="1" applyAlignment="1">
      <alignment horizontal="left"/>
    </xf>
    <xf numFmtId="0" fontId="9" fillId="0" borderId="19" xfId="0" applyFont="1" applyFill="1" applyBorder="1" applyAlignment="1">
      <alignment horizontal="left" wrapText="1"/>
    </xf>
    <xf numFmtId="0" fontId="9" fillId="0" borderId="21" xfId="0" applyFont="1" applyFill="1" applyBorder="1" applyAlignment="1">
      <alignment horizontal="left" wrapText="1"/>
    </xf>
    <xf numFmtId="0" fontId="9" fillId="0" borderId="10" xfId="0" applyFont="1" applyFill="1" applyBorder="1" applyAlignment="1">
      <alignment horizontal="left" wrapText="1"/>
    </xf>
    <xf numFmtId="0" fontId="0" fillId="0" borderId="10" xfId="0" applyFill="1" applyBorder="1" applyAlignment="1">
      <alignment/>
    </xf>
    <xf numFmtId="0" fontId="0" fillId="0" borderId="21" xfId="0" applyFill="1" applyBorder="1" applyAlignment="1">
      <alignment/>
    </xf>
    <xf numFmtId="0" fontId="0" fillId="0" borderId="0" xfId="0" applyBorder="1" applyAlignment="1">
      <alignment vertical="center"/>
    </xf>
    <xf numFmtId="0" fontId="9" fillId="0" borderId="10" xfId="0" applyFont="1" applyFill="1" applyBorder="1" applyAlignment="1">
      <alignment/>
    </xf>
    <xf numFmtId="0" fontId="1" fillId="0" borderId="0" xfId="0" applyFont="1" applyFill="1" applyBorder="1" applyAlignment="1">
      <alignment horizontal="center" vertical="center"/>
    </xf>
    <xf numFmtId="0" fontId="19" fillId="0" borderId="0" xfId="0" applyFont="1" applyFill="1" applyAlignment="1">
      <alignment horizontal="right"/>
    </xf>
    <xf numFmtId="0" fontId="20" fillId="0" borderId="0" xfId="0" applyFont="1" applyAlignment="1">
      <alignment/>
    </xf>
    <xf numFmtId="44" fontId="19" fillId="0" borderId="0" xfId="0" applyNumberFormat="1" applyFont="1" applyFill="1" applyBorder="1" applyAlignment="1">
      <alignment horizontal="right"/>
    </xf>
    <xf numFmtId="0" fontId="21" fillId="0" borderId="0" xfId="0" applyFont="1" applyFill="1" applyAlignment="1">
      <alignment horizontal="right"/>
    </xf>
    <xf numFmtId="0" fontId="19" fillId="0" borderId="17" xfId="0" applyFont="1" applyFill="1" applyBorder="1" applyAlignment="1">
      <alignment horizontal="right"/>
    </xf>
    <xf numFmtId="0" fontId="19" fillId="0" borderId="0" xfId="0" applyFont="1" applyFill="1" applyBorder="1" applyAlignment="1">
      <alignment horizontal="right"/>
    </xf>
    <xf numFmtId="0" fontId="19" fillId="0" borderId="10" xfId="0" applyFont="1" applyFill="1" applyBorder="1" applyAlignment="1">
      <alignment horizontal="right"/>
    </xf>
    <xf numFmtId="0" fontId="1" fillId="0" borderId="0" xfId="0" applyFont="1" applyFill="1" applyBorder="1" applyAlignment="1">
      <alignment vertical="center"/>
    </xf>
    <xf numFmtId="0" fontId="0" fillId="0" borderId="10" xfId="0" applyBorder="1" applyAlignment="1">
      <alignment vertical="center"/>
    </xf>
    <xf numFmtId="0" fontId="0" fillId="0" borderId="0" xfId="0" applyAlignment="1">
      <alignment vertical="center"/>
    </xf>
    <xf numFmtId="0" fontId="1" fillId="0" borderId="19" xfId="0" applyFont="1" applyFill="1" applyBorder="1" applyAlignment="1">
      <alignment vertical="center"/>
    </xf>
    <xf numFmtId="0" fontId="0" fillId="0" borderId="21" xfId="0" applyBorder="1" applyAlignment="1">
      <alignment vertical="center"/>
    </xf>
    <xf numFmtId="0" fontId="0" fillId="0" borderId="10" xfId="0" applyBorder="1" applyAlignment="1">
      <alignment horizontal="center"/>
    </xf>
    <xf numFmtId="0" fontId="1" fillId="0" borderId="21" xfId="0" applyFont="1" applyBorder="1" applyAlignment="1">
      <alignment/>
    </xf>
    <xf numFmtId="0" fontId="5" fillId="0" borderId="0" xfId="0" applyFont="1" applyFill="1" applyBorder="1" applyAlignment="1">
      <alignment vertical="center"/>
    </xf>
    <xf numFmtId="44" fontId="0" fillId="0" borderId="0" xfId="0" applyNumberFormat="1" applyBorder="1" applyAlignment="1">
      <alignment horizontal="right"/>
    </xf>
    <xf numFmtId="0" fontId="1" fillId="0" borderId="10" xfId="0" applyFont="1" applyFill="1" applyBorder="1" applyAlignment="1">
      <alignment vertical="center"/>
    </xf>
    <xf numFmtId="0" fontId="20" fillId="0" borderId="0" xfId="0" applyFont="1" applyBorder="1" applyAlignment="1">
      <alignment/>
    </xf>
    <xf numFmtId="0" fontId="1" fillId="0" borderId="21" xfId="0" applyFont="1" applyFill="1" applyBorder="1" applyAlignment="1">
      <alignment vertical="center"/>
    </xf>
    <xf numFmtId="0" fontId="1" fillId="0" borderId="23" xfId="0" applyFont="1" applyFill="1" applyBorder="1" applyAlignment="1">
      <alignment vertical="center"/>
    </xf>
    <xf numFmtId="0" fontId="1" fillId="0" borderId="17" xfId="0" applyFont="1" applyFill="1" applyBorder="1" applyAlignment="1">
      <alignment vertical="center"/>
    </xf>
    <xf numFmtId="0" fontId="2" fillId="0" borderId="0" xfId="0" applyFont="1" applyAlignment="1">
      <alignment/>
    </xf>
    <xf numFmtId="0" fontId="5" fillId="0" borderId="0" xfId="0" applyFont="1" applyAlignment="1">
      <alignment wrapText="1"/>
    </xf>
    <xf numFmtId="0" fontId="0" fillId="0" borderId="0" xfId="0" applyFill="1" applyBorder="1" applyAlignment="1">
      <alignment/>
    </xf>
    <xf numFmtId="0" fontId="1" fillId="0" borderId="23" xfId="0" applyFont="1" applyBorder="1" applyAlignment="1">
      <alignment/>
    </xf>
    <xf numFmtId="0" fontId="0" fillId="0" borderId="0" xfId="0" applyBorder="1" applyAlignment="1">
      <alignment horizontal="right"/>
    </xf>
    <xf numFmtId="0" fontId="0" fillId="0" borderId="12" xfId="0" applyFill="1" applyBorder="1" applyAlignment="1">
      <alignment horizontal="right"/>
    </xf>
    <xf numFmtId="0" fontId="0" fillId="0" borderId="19" xfId="0" applyFill="1" applyBorder="1" applyAlignment="1">
      <alignment/>
    </xf>
    <xf numFmtId="0" fontId="0" fillId="0" borderId="21" xfId="0" applyFont="1" applyFill="1" applyBorder="1" applyAlignment="1">
      <alignment/>
    </xf>
    <xf numFmtId="2" fontId="0" fillId="0" borderId="0" xfId="0" applyNumberFormat="1" applyBorder="1" applyAlignment="1">
      <alignment/>
    </xf>
    <xf numFmtId="0" fontId="1" fillId="0" borderId="23" xfId="0" applyFont="1" applyFill="1" applyBorder="1" applyAlignment="1">
      <alignment/>
    </xf>
    <xf numFmtId="0" fontId="1" fillId="0" borderId="17" xfId="0" applyFont="1" applyFill="1" applyBorder="1" applyAlignment="1">
      <alignment/>
    </xf>
    <xf numFmtId="8" fontId="0" fillId="0" borderId="17" xfId="0" applyNumberFormat="1" applyFont="1" applyBorder="1" applyAlignment="1">
      <alignment/>
    </xf>
    <xf numFmtId="0" fontId="10" fillId="0" borderId="17" xfId="0" applyFont="1" applyFill="1" applyBorder="1" applyAlignment="1">
      <alignment/>
    </xf>
    <xf numFmtId="0" fontId="22" fillId="0" borderId="0" xfId="0" applyFont="1" applyAlignment="1">
      <alignment horizontal="right"/>
    </xf>
    <xf numFmtId="0" fontId="21" fillId="0" borderId="0" xfId="0" applyFont="1" applyFill="1" applyBorder="1" applyAlignment="1">
      <alignment horizontal="right"/>
    </xf>
    <xf numFmtId="0" fontId="0" fillId="0" borderId="0" xfId="0" applyFont="1" applyBorder="1" applyAlignment="1">
      <alignment horizontal="left"/>
    </xf>
    <xf numFmtId="0" fontId="0" fillId="0" borderId="0" xfId="0" applyNumberFormat="1" applyFill="1" applyBorder="1" applyAlignment="1">
      <alignment/>
    </xf>
    <xf numFmtId="0" fontId="0" fillId="0" borderId="0" xfId="0" applyBorder="1" applyAlignment="1">
      <alignment horizontal="center"/>
    </xf>
    <xf numFmtId="0" fontId="0" fillId="0" borderId="0" xfId="0" applyAlignment="1">
      <alignment horizontal="right"/>
    </xf>
    <xf numFmtId="0" fontId="11" fillId="0" borderId="17" xfId="0" applyFont="1" applyBorder="1" applyAlignment="1">
      <alignment/>
    </xf>
    <xf numFmtId="0" fontId="0" fillId="0" borderId="17" xfId="0" applyFont="1" applyFill="1" applyBorder="1" applyAlignment="1">
      <alignment/>
    </xf>
    <xf numFmtId="8" fontId="0" fillId="0" borderId="17" xfId="0" applyNumberFormat="1" applyFont="1" applyFill="1" applyBorder="1" applyAlignment="1">
      <alignment/>
    </xf>
    <xf numFmtId="0" fontId="0" fillId="0" borderId="0" xfId="0" applyFill="1" applyBorder="1" applyAlignment="1">
      <alignment horizontal="right"/>
    </xf>
    <xf numFmtId="44" fontId="0" fillId="0" borderId="17" xfId="0" applyNumberFormat="1" applyBorder="1" applyAlignment="1">
      <alignment horizontal="right"/>
    </xf>
    <xf numFmtId="0" fontId="0" fillId="0" borderId="12" xfId="0" applyFill="1" applyBorder="1" applyAlignment="1">
      <alignment/>
    </xf>
    <xf numFmtId="0" fontId="14" fillId="0" borderId="0" xfId="0" applyFont="1" applyAlignment="1">
      <alignment/>
    </xf>
    <xf numFmtId="0" fontId="20" fillId="0" borderId="17" xfId="0" applyFont="1" applyBorder="1" applyAlignment="1">
      <alignment/>
    </xf>
    <xf numFmtId="44" fontId="19" fillId="0" borderId="10" xfId="0" applyNumberFormat="1" applyFont="1" applyFill="1" applyBorder="1" applyAlignment="1">
      <alignment horizontal="right"/>
    </xf>
    <xf numFmtId="0" fontId="20" fillId="0" borderId="10" xfId="0" applyFont="1" applyBorder="1" applyAlignment="1">
      <alignment/>
    </xf>
    <xf numFmtId="0" fontId="0" fillId="0" borderId="24" xfId="0" applyFill="1" applyBorder="1" applyAlignment="1">
      <alignment horizontal="right"/>
    </xf>
    <xf numFmtId="44" fontId="0" fillId="0" borderId="17" xfId="0" applyNumberFormat="1" applyBorder="1" applyAlignment="1">
      <alignment/>
    </xf>
    <xf numFmtId="0" fontId="15" fillId="0" borderId="0" xfId="0" applyFont="1" applyBorder="1" applyAlignment="1">
      <alignment/>
    </xf>
    <xf numFmtId="44" fontId="19" fillId="0" borderId="17" xfId="0" applyNumberFormat="1" applyFont="1" applyFill="1" applyBorder="1" applyAlignment="1">
      <alignment horizontal="right"/>
    </xf>
    <xf numFmtId="44" fontId="0" fillId="0" borderId="10" xfId="0" applyNumberFormat="1" applyBorder="1" applyAlignment="1">
      <alignment horizontal="right"/>
    </xf>
    <xf numFmtId="0" fontId="9" fillId="0" borderId="0" xfId="0" applyFont="1" applyFill="1" applyBorder="1" applyAlignment="1">
      <alignment wrapText="1"/>
    </xf>
    <xf numFmtId="164" fontId="15" fillId="0" borderId="0" xfId="0" applyNumberFormat="1" applyFont="1" applyBorder="1" applyAlignment="1">
      <alignment horizontal="center"/>
    </xf>
    <xf numFmtId="0" fontId="0" fillId="0" borderId="17" xfId="0" applyFont="1" applyBorder="1" applyAlignment="1">
      <alignment horizontal="right"/>
    </xf>
    <xf numFmtId="164" fontId="15" fillId="0" borderId="20" xfId="0" applyNumberFormat="1" applyFont="1" applyBorder="1" applyAlignment="1">
      <alignment horizontal="center"/>
    </xf>
    <xf numFmtId="0" fontId="20" fillId="0" borderId="20" xfId="0" applyFont="1" applyBorder="1" applyAlignment="1">
      <alignment/>
    </xf>
    <xf numFmtId="0" fontId="1" fillId="0" borderId="21" xfId="0" applyFont="1" applyFill="1" applyBorder="1" applyAlignment="1">
      <alignment/>
    </xf>
    <xf numFmtId="2" fontId="0" fillId="0" borderId="0" xfId="0" applyNumberFormat="1" applyFont="1" applyFill="1" applyBorder="1" applyAlignment="1">
      <alignment horizontal="center"/>
    </xf>
    <xf numFmtId="9" fontId="0" fillId="0" borderId="0" xfId="0" applyNumberFormat="1" applyFont="1" applyBorder="1" applyAlignment="1">
      <alignment horizontal="center"/>
    </xf>
    <xf numFmtId="2" fontId="0" fillId="0" borderId="0" xfId="0" applyNumberFormat="1" applyFont="1" applyBorder="1" applyAlignment="1">
      <alignment horizontal="center"/>
    </xf>
    <xf numFmtId="0" fontId="5" fillId="0" borderId="10" xfId="0" applyFont="1"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xf>
    <xf numFmtId="0" fontId="8" fillId="0" borderId="0" xfId="0" applyFont="1" applyFill="1" applyBorder="1" applyAlignment="1">
      <alignment/>
    </xf>
    <xf numFmtId="6" fontId="2" fillId="0" borderId="0" xfId="0" applyNumberFormat="1" applyFont="1" applyFill="1" applyBorder="1" applyAlignment="1">
      <alignment/>
    </xf>
    <xf numFmtId="0" fontId="24" fillId="0" borderId="0" xfId="0" applyFont="1" applyAlignment="1">
      <alignment/>
    </xf>
    <xf numFmtId="0" fontId="1" fillId="0" borderId="0" xfId="0" applyFont="1" applyAlignment="1">
      <alignment horizontal="right"/>
    </xf>
    <xf numFmtId="4" fontId="0" fillId="0" borderId="10" xfId="0" applyNumberFormat="1" applyFont="1" applyBorder="1" applyAlignment="1">
      <alignment/>
    </xf>
    <xf numFmtId="4" fontId="0" fillId="0" borderId="0" xfId="0" applyNumberFormat="1" applyFont="1" applyAlignment="1">
      <alignment/>
    </xf>
    <xf numFmtId="4" fontId="0" fillId="0" borderId="10" xfId="0" applyNumberFormat="1" applyBorder="1" applyAlignment="1">
      <alignment/>
    </xf>
    <xf numFmtId="4" fontId="0" fillId="0" borderId="22" xfId="0" applyNumberFormat="1" applyBorder="1" applyAlignment="1">
      <alignment/>
    </xf>
    <xf numFmtId="4" fontId="0" fillId="0" borderId="0" xfId="0" applyNumberFormat="1" applyAlignment="1">
      <alignment/>
    </xf>
    <xf numFmtId="4" fontId="0" fillId="0" borderId="17" xfId="0" applyNumberFormat="1" applyBorder="1" applyAlignment="1">
      <alignment/>
    </xf>
    <xf numFmtId="4" fontId="0" fillId="0" borderId="18" xfId="0" applyNumberFormat="1" applyBorder="1" applyAlignment="1">
      <alignment/>
    </xf>
    <xf numFmtId="4" fontId="0" fillId="0" borderId="0" xfId="0" applyNumberFormat="1" applyBorder="1" applyAlignment="1">
      <alignment/>
    </xf>
    <xf numFmtId="4" fontId="0" fillId="0" borderId="20" xfId="0" applyNumberFormat="1" applyBorder="1" applyAlignment="1">
      <alignment/>
    </xf>
    <xf numFmtId="0" fontId="20" fillId="0" borderId="0" xfId="0" applyFont="1" applyBorder="1" applyAlignment="1">
      <alignment horizontal="right"/>
    </xf>
    <xf numFmtId="6" fontId="26" fillId="0" borderId="25" xfId="0" applyNumberFormat="1" applyFont="1" applyBorder="1" applyAlignment="1">
      <alignment/>
    </xf>
    <xf numFmtId="0" fontId="2" fillId="0" borderId="26" xfId="0" applyFont="1" applyBorder="1" applyAlignment="1">
      <alignment/>
    </xf>
    <xf numFmtId="0" fontId="1" fillId="0" borderId="0" xfId="0" applyFont="1" applyBorder="1" applyAlignment="1">
      <alignment horizontal="left"/>
    </xf>
    <xf numFmtId="0" fontId="19" fillId="0" borderId="0" xfId="0" applyFont="1" applyBorder="1" applyAlignment="1">
      <alignment horizontal="right"/>
    </xf>
    <xf numFmtId="6" fontId="26" fillId="0" borderId="25" xfId="0" applyNumberFormat="1" applyFont="1" applyBorder="1" applyAlignment="1">
      <alignment/>
    </xf>
    <xf numFmtId="6" fontId="20" fillId="34" borderId="27" xfId="0" applyNumberFormat="1" applyFont="1" applyFill="1" applyBorder="1" applyAlignment="1">
      <alignment/>
    </xf>
    <xf numFmtId="164" fontId="0" fillId="0" borderId="28" xfId="0" applyNumberFormat="1" applyFont="1" applyFill="1" applyBorder="1" applyAlignment="1">
      <alignment/>
    </xf>
    <xf numFmtId="164" fontId="0" fillId="0" borderId="29" xfId="0" applyNumberFormat="1" applyFont="1" applyFill="1" applyBorder="1" applyAlignment="1">
      <alignment/>
    </xf>
    <xf numFmtId="6" fontId="0" fillId="0" borderId="29" xfId="0" applyNumberFormat="1" applyFont="1" applyFill="1" applyBorder="1" applyAlignment="1">
      <alignment/>
    </xf>
    <xf numFmtId="6" fontId="0" fillId="0" borderId="29" xfId="0" applyNumberFormat="1" applyFont="1" applyBorder="1" applyAlignment="1">
      <alignment/>
    </xf>
    <xf numFmtId="164" fontId="1" fillId="0" borderId="29" xfId="0" applyNumberFormat="1" applyFont="1" applyBorder="1" applyAlignment="1">
      <alignment/>
    </xf>
    <xf numFmtId="164" fontId="0" fillId="0" borderId="29" xfId="0" applyNumberFormat="1" applyFont="1" applyBorder="1" applyAlignment="1">
      <alignment/>
    </xf>
    <xf numFmtId="0" fontId="0" fillId="0" borderId="11" xfId="0" applyBorder="1" applyAlignment="1">
      <alignment horizontal="right"/>
    </xf>
    <xf numFmtId="0" fontId="3" fillId="0" borderId="10" xfId="0" applyFont="1" applyBorder="1" applyAlignment="1">
      <alignment/>
    </xf>
    <xf numFmtId="4" fontId="24" fillId="0" borderId="10" xfId="0" applyNumberFormat="1" applyFont="1" applyBorder="1" applyAlignment="1">
      <alignment/>
    </xf>
    <xf numFmtId="6" fontId="27" fillId="0" borderId="25" xfId="0" applyNumberFormat="1" applyFont="1" applyBorder="1" applyAlignment="1">
      <alignment/>
    </xf>
    <xf numFmtId="164" fontId="24" fillId="0" borderId="28" xfId="0" applyNumberFormat="1" applyFont="1" applyFill="1" applyBorder="1" applyAlignment="1">
      <alignment/>
    </xf>
    <xf numFmtId="164" fontId="24" fillId="0" borderId="29" xfId="0" applyNumberFormat="1" applyFont="1" applyFill="1" applyBorder="1" applyAlignment="1">
      <alignment/>
    </xf>
    <xf numFmtId="6" fontId="24" fillId="0" borderId="29" xfId="0" applyNumberFormat="1" applyFont="1" applyFill="1" applyBorder="1" applyAlignment="1">
      <alignment/>
    </xf>
    <xf numFmtId="6" fontId="24" fillId="0" borderId="29" xfId="0" applyNumberFormat="1" applyFont="1" applyBorder="1" applyAlignment="1">
      <alignment/>
    </xf>
    <xf numFmtId="164" fontId="28" fillId="0" borderId="29" xfId="0" applyNumberFormat="1" applyFont="1" applyBorder="1" applyAlignment="1">
      <alignment/>
    </xf>
    <xf numFmtId="164" fontId="24" fillId="0" borderId="29" xfId="0" applyNumberFormat="1" applyFont="1" applyBorder="1" applyAlignment="1">
      <alignment/>
    </xf>
    <xf numFmtId="6" fontId="29" fillId="33" borderId="16" xfId="0" applyNumberFormat="1" applyFont="1" applyFill="1" applyBorder="1" applyAlignment="1">
      <alignment/>
    </xf>
    <xf numFmtId="0" fontId="2" fillId="0" borderId="0" xfId="0" applyFont="1" applyAlignment="1">
      <alignment horizontal="right"/>
    </xf>
    <xf numFmtId="0" fontId="15" fillId="0" borderId="0" xfId="0" applyFont="1" applyAlignment="1">
      <alignment horizontal="left"/>
    </xf>
    <xf numFmtId="0" fontId="2" fillId="0" borderId="10" xfId="0" applyFont="1" applyBorder="1" applyAlignment="1">
      <alignment horizontal="right"/>
    </xf>
    <xf numFmtId="0" fontId="0" fillId="0" borderId="10" xfId="0" applyFill="1" applyBorder="1" applyAlignment="1">
      <alignment horizontal="right"/>
    </xf>
    <xf numFmtId="0" fontId="30" fillId="0" borderId="0" xfId="0" applyFont="1" applyAlignment="1">
      <alignment/>
    </xf>
    <xf numFmtId="0" fontId="2" fillId="0" borderId="10" xfId="0" applyFont="1" applyBorder="1" applyAlignment="1">
      <alignment horizontal="center"/>
    </xf>
    <xf numFmtId="0" fontId="0" fillId="33" borderId="0" xfId="0" applyFill="1" applyAlignment="1">
      <alignment/>
    </xf>
    <xf numFmtId="0" fontId="21" fillId="33" borderId="0" xfId="0" applyFont="1" applyFill="1" applyAlignment="1">
      <alignment horizontal="right"/>
    </xf>
    <xf numFmtId="0" fontId="2" fillId="33" borderId="0" xfId="0" applyFont="1" applyFill="1" applyAlignment="1">
      <alignment/>
    </xf>
    <xf numFmtId="0" fontId="30" fillId="33" borderId="0" xfId="0" applyFont="1" applyFill="1" applyAlignment="1">
      <alignment/>
    </xf>
    <xf numFmtId="0" fontId="0" fillId="0" borderId="0" xfId="0" applyAlignment="1">
      <alignment horizontal="center"/>
    </xf>
    <xf numFmtId="0" fontId="0" fillId="0" borderId="0" xfId="0" applyBorder="1" applyAlignment="1">
      <alignment/>
    </xf>
    <xf numFmtId="0" fontId="0" fillId="0" borderId="0" xfId="0" applyFont="1" applyFill="1" applyBorder="1" applyAlignment="1">
      <alignment horizontal="right"/>
    </xf>
    <xf numFmtId="0" fontId="7" fillId="0" borderId="0" xfId="0" applyFont="1" applyFill="1" applyBorder="1" applyAlignment="1">
      <alignment/>
    </xf>
    <xf numFmtId="0" fontId="8" fillId="0" borderId="0" xfId="0" applyFont="1" applyFill="1" applyBorder="1" applyAlignment="1">
      <alignment horizontal="right"/>
    </xf>
    <xf numFmtId="2" fontId="0" fillId="0" borderId="0" xfId="0" applyNumberFormat="1" applyFill="1" applyBorder="1" applyAlignment="1">
      <alignment/>
    </xf>
    <xf numFmtId="6" fontId="3" fillId="0" borderId="0" xfId="0" applyNumberFormat="1" applyFont="1" applyFill="1" applyBorder="1" applyAlignment="1">
      <alignment/>
    </xf>
    <xf numFmtId="0" fontId="4" fillId="0" borderId="0" xfId="0" applyFont="1" applyFill="1" applyBorder="1" applyAlignment="1">
      <alignment/>
    </xf>
    <xf numFmtId="4" fontId="0" fillId="0" borderId="0" xfId="0" applyNumberFormat="1" applyFill="1" applyBorder="1" applyAlignment="1">
      <alignment/>
    </xf>
    <xf numFmtId="0" fontId="3" fillId="0" borderId="0" xfId="0" applyFont="1" applyFill="1" applyBorder="1" applyAlignment="1">
      <alignment horizontal="center"/>
    </xf>
    <xf numFmtId="2" fontId="0" fillId="0" borderId="0" xfId="0" applyNumberFormat="1" applyFill="1" applyBorder="1" applyAlignment="1">
      <alignment horizontal="center"/>
    </xf>
    <xf numFmtId="0" fontId="11" fillId="0" borderId="0" xfId="0" applyFont="1" applyFill="1" applyBorder="1" applyAlignment="1">
      <alignment/>
    </xf>
    <xf numFmtId="0" fontId="24" fillId="0" borderId="15" xfId="0" applyFont="1" applyBorder="1" applyAlignment="1">
      <alignment/>
    </xf>
    <xf numFmtId="0" fontId="39" fillId="0" borderId="0" xfId="0" applyFont="1" applyAlignment="1">
      <alignment horizontal="center"/>
    </xf>
    <xf numFmtId="0" fontId="15" fillId="0" borderId="0" xfId="0" applyFont="1" applyAlignment="1">
      <alignment/>
    </xf>
    <xf numFmtId="0" fontId="0" fillId="0" borderId="0" xfId="0" applyAlignment="1">
      <alignment horizontal="left" vertical="top" wrapText="1"/>
    </xf>
    <xf numFmtId="0" fontId="31" fillId="0" borderId="0" xfId="0" applyFont="1" applyAlignment="1">
      <alignment/>
    </xf>
    <xf numFmtId="0" fontId="3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32" fillId="0" borderId="0" xfId="0" applyFont="1" applyBorder="1" applyAlignment="1">
      <alignment wrapText="1"/>
    </xf>
    <xf numFmtId="0" fontId="5"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horizontal="left"/>
    </xf>
    <xf numFmtId="0" fontId="0" fillId="0" borderId="0" xfId="0" applyFont="1" applyBorder="1" applyAlignment="1">
      <alignment horizontal="center"/>
    </xf>
    <xf numFmtId="0" fontId="0" fillId="0" borderId="30" xfId="0" applyFont="1" applyBorder="1" applyAlignment="1">
      <alignment/>
    </xf>
    <xf numFmtId="4" fontId="3" fillId="0" borderId="0" xfId="0" applyNumberFormat="1" applyFont="1" applyFill="1" applyBorder="1" applyAlignment="1">
      <alignment horizontal="center"/>
    </xf>
    <xf numFmtId="4" fontId="3" fillId="0" borderId="20" xfId="0" applyNumberFormat="1" applyFont="1" applyFill="1" applyBorder="1" applyAlignment="1">
      <alignment horizontal="center"/>
    </xf>
    <xf numFmtId="2" fontId="0" fillId="0" borderId="0" xfId="0" applyNumberFormat="1" applyBorder="1" applyAlignment="1">
      <alignment horizontal="center"/>
    </xf>
    <xf numFmtId="9" fontId="0" fillId="0" borderId="0" xfId="0" applyNumberFormat="1" applyBorder="1" applyAlignment="1">
      <alignment horizontal="center"/>
    </xf>
    <xf numFmtId="40" fontId="0" fillId="0" borderId="0" xfId="0" applyNumberFormat="1" applyFont="1" applyFill="1" applyBorder="1" applyAlignment="1">
      <alignment horizontal="center" vertical="center"/>
    </xf>
    <xf numFmtId="2" fontId="3" fillId="0" borderId="10" xfId="0" applyNumberFormat="1" applyFont="1" applyBorder="1" applyAlignment="1">
      <alignment horizontal="center"/>
    </xf>
    <xf numFmtId="0" fontId="5" fillId="0" borderId="10" xfId="0" applyFont="1" applyFill="1" applyBorder="1" applyAlignment="1">
      <alignment vertical="center"/>
    </xf>
    <xf numFmtId="0" fontId="5" fillId="0" borderId="17" xfId="0" applyFont="1" applyBorder="1" applyAlignment="1">
      <alignment/>
    </xf>
    <xf numFmtId="0" fontId="0" fillId="0" borderId="17" xfId="0" applyFill="1" applyBorder="1" applyAlignment="1">
      <alignment horizontal="right"/>
    </xf>
    <xf numFmtId="4" fontId="0" fillId="0" borderId="17" xfId="0" applyNumberFormat="1" applyFill="1" applyBorder="1" applyAlignment="1">
      <alignment/>
    </xf>
    <xf numFmtId="4" fontId="0" fillId="0" borderId="18" xfId="0" applyNumberFormat="1" applyFill="1" applyBorder="1" applyAlignment="1">
      <alignment/>
    </xf>
    <xf numFmtId="2" fontId="0" fillId="0" borderId="10" xfId="0" applyNumberFormat="1" applyBorder="1" applyAlignment="1">
      <alignment horizontal="center"/>
    </xf>
    <xf numFmtId="9" fontId="0" fillId="0" borderId="10" xfId="0" applyNumberFormat="1" applyBorder="1" applyAlignment="1">
      <alignment horizontal="center"/>
    </xf>
    <xf numFmtId="0" fontId="5" fillId="0" borderId="0" xfId="0" applyFont="1" applyBorder="1" applyAlignment="1">
      <alignment horizontal="left" wrapText="1"/>
    </xf>
    <xf numFmtId="4" fontId="0" fillId="0" borderId="0" xfId="0" applyNumberFormat="1" applyFill="1" applyBorder="1" applyAlignment="1">
      <alignment horizontal="center"/>
    </xf>
    <xf numFmtId="0" fontId="1" fillId="0" borderId="10" xfId="0" applyFont="1" applyBorder="1" applyAlignment="1">
      <alignment/>
    </xf>
    <xf numFmtId="0" fontId="0" fillId="0" borderId="10" xfId="0" applyFont="1" applyBorder="1" applyAlignment="1">
      <alignment horizontal="right"/>
    </xf>
    <xf numFmtId="4" fontId="3" fillId="0" borderId="10" xfId="0" applyNumberFormat="1" applyFont="1" applyFill="1" applyBorder="1" applyAlignment="1">
      <alignment horizontal="center"/>
    </xf>
    <xf numFmtId="4" fontId="3" fillId="0" borderId="22" xfId="0" applyNumberFormat="1" applyFont="1" applyFill="1" applyBorder="1" applyAlignment="1">
      <alignment horizontal="center"/>
    </xf>
    <xf numFmtId="0" fontId="0" fillId="0" borderId="0" xfId="0" applyFont="1" applyBorder="1" applyAlignment="1">
      <alignment/>
    </xf>
    <xf numFmtId="4" fontId="0" fillId="0" borderId="0" xfId="0" applyNumberFormat="1" applyFont="1" applyFill="1" applyBorder="1" applyAlignment="1">
      <alignment/>
    </xf>
    <xf numFmtId="4" fontId="0" fillId="0" borderId="20" xfId="0" applyNumberFormat="1" applyFont="1" applyFill="1" applyBorder="1" applyAlignment="1">
      <alignment/>
    </xf>
    <xf numFmtId="4" fontId="0" fillId="0" borderId="0" xfId="0" applyNumberFormat="1" applyFont="1" applyFill="1" applyBorder="1" applyAlignment="1">
      <alignment horizontal="center"/>
    </xf>
    <xf numFmtId="4" fontId="0" fillId="0" borderId="20" xfId="0" applyNumberFormat="1" applyFont="1" applyFill="1" applyBorder="1" applyAlignment="1">
      <alignment horizontal="center"/>
    </xf>
    <xf numFmtId="0" fontId="0" fillId="0" borderId="12" xfId="0" applyFont="1" applyFill="1" applyBorder="1" applyAlignment="1">
      <alignment horizontal="right"/>
    </xf>
    <xf numFmtId="1" fontId="0" fillId="0" borderId="0" xfId="0" applyNumberFormat="1" applyAlignment="1">
      <alignment/>
    </xf>
    <xf numFmtId="170" fontId="0" fillId="0" borderId="0" xfId="0" applyNumberFormat="1" applyAlignment="1">
      <alignment/>
    </xf>
    <xf numFmtId="1" fontId="0" fillId="0" borderId="10" xfId="0" applyNumberFormat="1" applyBorder="1" applyAlignment="1">
      <alignment/>
    </xf>
    <xf numFmtId="1" fontId="0" fillId="0" borderId="22" xfId="0" applyNumberFormat="1" applyBorder="1" applyAlignment="1">
      <alignment/>
    </xf>
    <xf numFmtId="1" fontId="0" fillId="0" borderId="17" xfId="0" applyNumberFormat="1" applyFill="1" applyBorder="1" applyAlignment="1">
      <alignment/>
    </xf>
    <xf numFmtId="1" fontId="0" fillId="0" borderId="18" xfId="0" applyNumberFormat="1" applyFill="1" applyBorder="1" applyAlignment="1">
      <alignment/>
    </xf>
    <xf numFmtId="1" fontId="0" fillId="0" borderId="0" xfId="0" applyNumberFormat="1" applyFont="1" applyFill="1" applyBorder="1" applyAlignment="1">
      <alignment/>
    </xf>
    <xf numFmtId="1" fontId="0" fillId="0" borderId="20" xfId="0" applyNumberFormat="1" applyFont="1" applyFill="1" applyBorder="1" applyAlignment="1">
      <alignment/>
    </xf>
    <xf numFmtId="1" fontId="0" fillId="0" borderId="0" xfId="0"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7" xfId="0" applyNumberFormat="1" applyBorder="1" applyAlignment="1">
      <alignment/>
    </xf>
    <xf numFmtId="1" fontId="0" fillId="0" borderId="18" xfId="0" applyNumberFormat="1" applyBorder="1" applyAlignment="1">
      <alignment/>
    </xf>
    <xf numFmtId="1" fontId="0" fillId="0" borderId="0" xfId="0" applyNumberFormat="1" applyBorder="1" applyAlignment="1">
      <alignment/>
    </xf>
    <xf numFmtId="1" fontId="0" fillId="0" borderId="20" xfId="0" applyNumberFormat="1" applyBorder="1" applyAlignment="1">
      <alignment/>
    </xf>
    <xf numFmtId="3" fontId="0" fillId="0" borderId="10" xfId="0" applyNumberFormat="1" applyFill="1" applyBorder="1" applyAlignment="1">
      <alignment/>
    </xf>
    <xf numFmtId="3" fontId="0" fillId="0" borderId="22" xfId="0" applyNumberFormat="1" applyFill="1" applyBorder="1" applyAlignment="1">
      <alignment/>
    </xf>
    <xf numFmtId="3" fontId="0" fillId="0" borderId="0" xfId="0" applyNumberFormat="1" applyAlignment="1">
      <alignment/>
    </xf>
    <xf numFmtId="3" fontId="0" fillId="0" borderId="10" xfId="0" applyNumberFormat="1" applyBorder="1" applyAlignment="1">
      <alignment/>
    </xf>
    <xf numFmtId="3" fontId="0" fillId="0" borderId="22" xfId="0" applyNumberFormat="1" applyBorder="1" applyAlignment="1">
      <alignment/>
    </xf>
    <xf numFmtId="3" fontId="0" fillId="0" borderId="10" xfId="0" applyNumberFormat="1" applyFill="1" applyBorder="1" applyAlignment="1">
      <alignment horizontal="center"/>
    </xf>
    <xf numFmtId="3" fontId="0" fillId="0" borderId="22" xfId="0" applyNumberFormat="1" applyFill="1" applyBorder="1" applyAlignment="1">
      <alignment horizontal="center"/>
    </xf>
    <xf numFmtId="3" fontId="0" fillId="0" borderId="17" xfId="0" applyNumberFormat="1" applyBorder="1" applyAlignment="1">
      <alignment/>
    </xf>
    <xf numFmtId="3" fontId="0" fillId="0" borderId="18" xfId="0" applyNumberFormat="1" applyBorder="1" applyAlignment="1">
      <alignment/>
    </xf>
    <xf numFmtId="3" fontId="0" fillId="0" borderId="0" xfId="0" applyNumberFormat="1" applyBorder="1" applyAlignment="1">
      <alignment/>
    </xf>
    <xf numFmtId="3" fontId="0" fillId="0" borderId="20" xfId="0" applyNumberFormat="1" applyBorder="1" applyAlignment="1">
      <alignment/>
    </xf>
    <xf numFmtId="2" fontId="0" fillId="0" borderId="10" xfId="0" applyNumberFormat="1" applyFont="1" applyBorder="1" applyAlignment="1">
      <alignment horizontal="center"/>
    </xf>
    <xf numFmtId="40" fontId="0" fillId="0" borderId="10" xfId="0" applyNumberFormat="1" applyFont="1" applyFill="1" applyBorder="1" applyAlignment="1">
      <alignment horizontal="center" vertical="center"/>
    </xf>
    <xf numFmtId="4" fontId="0" fillId="0" borderId="20" xfId="0" applyNumberFormat="1" applyFill="1" applyBorder="1" applyAlignment="1">
      <alignment horizontal="center"/>
    </xf>
    <xf numFmtId="2" fontId="0" fillId="0" borderId="0" xfId="0" applyNumberFormat="1" applyBorder="1" applyAlignment="1">
      <alignment horizontal="right"/>
    </xf>
    <xf numFmtId="0" fontId="0" fillId="0" borderId="10" xfId="0" applyBorder="1" applyAlignment="1">
      <alignment horizontal="right"/>
    </xf>
    <xf numFmtId="0" fontId="5" fillId="0" borderId="10" xfId="0" applyFont="1" applyBorder="1" applyAlignment="1">
      <alignment wrapText="1"/>
    </xf>
    <xf numFmtId="0" fontId="0" fillId="0" borderId="10" xfId="0" applyBorder="1" applyAlignment="1">
      <alignment/>
    </xf>
    <xf numFmtId="0" fontId="0" fillId="0" borderId="22" xfId="0" applyBorder="1" applyAlignment="1">
      <alignment/>
    </xf>
    <xf numFmtId="0" fontId="0" fillId="0" borderId="20" xfId="0" applyBorder="1" applyAlignment="1">
      <alignment/>
    </xf>
    <xf numFmtId="2" fontId="0" fillId="0" borderId="17" xfId="0" applyNumberFormat="1" applyBorder="1" applyAlignment="1">
      <alignment/>
    </xf>
    <xf numFmtId="0" fontId="5" fillId="0" borderId="17"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21" fillId="0" borderId="12" xfId="0" applyFont="1" applyFill="1" applyBorder="1" applyAlignment="1">
      <alignment horizontal="right"/>
    </xf>
    <xf numFmtId="170" fontId="15" fillId="0" borderId="12" xfId="0" applyNumberFormat="1" applyFont="1" applyFill="1" applyBorder="1" applyAlignment="1">
      <alignment horizontal="center"/>
    </xf>
    <xf numFmtId="0" fontId="2" fillId="0" borderId="12" xfId="0" applyFont="1" applyFill="1" applyBorder="1" applyAlignment="1">
      <alignment/>
    </xf>
    <xf numFmtId="0" fontId="30" fillId="0" borderId="12" xfId="0" applyFont="1" applyFill="1" applyBorder="1" applyAlignment="1">
      <alignment/>
    </xf>
    <xf numFmtId="0" fontId="5" fillId="0" borderId="21" xfId="0" applyFont="1" applyBorder="1" applyAlignment="1">
      <alignment horizontal="left" wrapText="1"/>
    </xf>
    <xf numFmtId="0" fontId="0" fillId="0" borderId="17" xfId="0" applyBorder="1" applyAlignment="1">
      <alignment/>
    </xf>
    <xf numFmtId="0" fontId="0" fillId="0" borderId="18" xfId="0" applyBorder="1" applyAlignment="1">
      <alignment/>
    </xf>
    <xf numFmtId="2" fontId="0" fillId="0" borderId="0" xfId="0" applyNumberFormat="1" applyFont="1" applyBorder="1" applyAlignment="1">
      <alignment horizontal="center"/>
    </xf>
    <xf numFmtId="0" fontId="41" fillId="0" borderId="0" xfId="0" applyFont="1" applyBorder="1" applyAlignment="1">
      <alignment/>
    </xf>
    <xf numFmtId="0" fontId="1" fillId="0" borderId="19" xfId="0" applyFont="1" applyFill="1" applyBorder="1" applyAlignment="1">
      <alignment/>
    </xf>
    <xf numFmtId="0" fontId="1" fillId="0" borderId="10" xfId="0" applyFont="1" applyFill="1" applyBorder="1" applyAlignment="1">
      <alignment/>
    </xf>
    <xf numFmtId="8" fontId="0" fillId="0" borderId="10" xfId="0" applyNumberFormat="1" applyFont="1" applyFill="1" applyBorder="1" applyAlignment="1">
      <alignment/>
    </xf>
    <xf numFmtId="0" fontId="24" fillId="0" borderId="10" xfId="0" applyFont="1" applyBorder="1" applyAlignment="1">
      <alignment/>
    </xf>
    <xf numFmtId="0" fontId="24" fillId="0" borderId="17" xfId="0" applyFont="1" applyBorder="1" applyAlignment="1">
      <alignment/>
    </xf>
    <xf numFmtId="0" fontId="24" fillId="0" borderId="0" xfId="0" applyFont="1" applyBorder="1" applyAlignment="1">
      <alignment/>
    </xf>
    <xf numFmtId="4" fontId="24" fillId="0" borderId="10" xfId="0" applyNumberFormat="1" applyFont="1" applyBorder="1" applyAlignment="1">
      <alignment/>
    </xf>
    <xf numFmtId="4" fontId="24" fillId="0" borderId="22" xfId="0" applyNumberFormat="1" applyFont="1" applyBorder="1" applyAlignment="1">
      <alignment/>
    </xf>
    <xf numFmtId="4" fontId="24" fillId="0" borderId="0" xfId="0" applyNumberFormat="1" applyFont="1" applyAlignment="1">
      <alignment/>
    </xf>
    <xf numFmtId="4" fontId="24" fillId="0" borderId="17" xfId="0" applyNumberFormat="1" applyFont="1" applyBorder="1" applyAlignment="1">
      <alignment/>
    </xf>
    <xf numFmtId="4" fontId="24" fillId="0" borderId="18" xfId="0" applyNumberFormat="1" applyFont="1" applyBorder="1" applyAlignment="1">
      <alignment/>
    </xf>
    <xf numFmtId="4" fontId="24" fillId="0" borderId="0" xfId="0" applyNumberFormat="1" applyFont="1" applyBorder="1" applyAlignment="1">
      <alignment/>
    </xf>
    <xf numFmtId="4" fontId="24" fillId="0" borderId="20" xfId="0" applyNumberFormat="1" applyFont="1" applyBorder="1" applyAlignment="1">
      <alignment/>
    </xf>
    <xf numFmtId="0" fontId="24" fillId="0" borderId="0" xfId="0" applyFont="1" applyBorder="1" applyAlignment="1">
      <alignment/>
    </xf>
    <xf numFmtId="0" fontId="24" fillId="0" borderId="20" xfId="0" applyFont="1" applyBorder="1" applyAlignment="1">
      <alignment/>
    </xf>
    <xf numFmtId="4" fontId="24" fillId="0" borderId="0" xfId="0" applyNumberFormat="1" applyFont="1" applyAlignment="1">
      <alignment/>
    </xf>
    <xf numFmtId="0" fontId="24" fillId="0" borderId="0" xfId="0" applyFont="1" applyAlignment="1">
      <alignment/>
    </xf>
    <xf numFmtId="0" fontId="24" fillId="0" borderId="10" xfId="0" applyFont="1" applyBorder="1" applyAlignment="1">
      <alignment/>
    </xf>
    <xf numFmtId="0" fontId="24" fillId="0" borderId="17" xfId="0" applyFont="1" applyFill="1" applyBorder="1" applyAlignment="1">
      <alignment/>
    </xf>
    <xf numFmtId="8" fontId="24" fillId="0" borderId="17" xfId="0" applyNumberFormat="1" applyFont="1" applyFill="1" applyBorder="1" applyAlignment="1">
      <alignment/>
    </xf>
    <xf numFmtId="0" fontId="24" fillId="0" borderId="0" xfId="0" applyFont="1" applyFill="1" applyBorder="1" applyAlignment="1">
      <alignment/>
    </xf>
    <xf numFmtId="0" fontId="24" fillId="0" borderId="17" xfId="0" applyFont="1" applyBorder="1" applyAlignment="1">
      <alignment/>
    </xf>
    <xf numFmtId="0" fontId="24" fillId="0" borderId="18" xfId="0" applyFont="1" applyBorder="1" applyAlignment="1">
      <alignment/>
    </xf>
    <xf numFmtId="0" fontId="24" fillId="0" borderId="22" xfId="0" applyFont="1" applyBorder="1" applyAlignment="1">
      <alignment/>
    </xf>
    <xf numFmtId="0" fontId="42" fillId="0" borderId="10" xfId="0" applyFont="1" applyFill="1" applyBorder="1" applyAlignment="1">
      <alignment horizontal="left"/>
    </xf>
    <xf numFmtId="0" fontId="42" fillId="0" borderId="0" xfId="0" applyFont="1" applyFill="1" applyBorder="1" applyAlignment="1">
      <alignment horizontal="left"/>
    </xf>
    <xf numFmtId="0" fontId="42" fillId="0" borderId="17" xfId="0" applyFont="1" applyFill="1" applyBorder="1" applyAlignment="1">
      <alignment horizontal="left"/>
    </xf>
    <xf numFmtId="0" fontId="24" fillId="0" borderId="18" xfId="0" applyFont="1" applyBorder="1" applyAlignment="1">
      <alignment/>
    </xf>
    <xf numFmtId="6" fontId="43" fillId="33" borderId="27" xfId="0" applyNumberFormat="1" applyFont="1" applyFill="1" applyBorder="1" applyAlignment="1">
      <alignment/>
    </xf>
    <xf numFmtId="0" fontId="0" fillId="0" borderId="0" xfId="0" applyFont="1" applyFill="1" applyBorder="1" applyAlignment="1">
      <alignment vertical="center"/>
    </xf>
    <xf numFmtId="3" fontId="0" fillId="0" borderId="0" xfId="0" applyNumberFormat="1" applyFont="1" applyFill="1" applyBorder="1" applyAlignment="1">
      <alignment horizontal="center"/>
    </xf>
    <xf numFmtId="3" fontId="0" fillId="0" borderId="20" xfId="0" applyNumberFormat="1" applyFont="1" applyFill="1" applyBorder="1" applyAlignment="1">
      <alignment horizontal="center"/>
    </xf>
    <xf numFmtId="0" fontId="24" fillId="0" borderId="0" xfId="0" applyFont="1" applyBorder="1" applyAlignment="1">
      <alignment/>
    </xf>
    <xf numFmtId="0" fontId="24" fillId="0" borderId="0" xfId="0" applyFont="1" applyFill="1" applyBorder="1" applyAlignment="1">
      <alignment horizontal="right"/>
    </xf>
    <xf numFmtId="2" fontId="24" fillId="0" borderId="0" xfId="0" applyNumberFormat="1" applyFont="1" applyBorder="1" applyAlignment="1">
      <alignment horizontal="center"/>
    </xf>
    <xf numFmtId="0" fontId="24" fillId="0" borderId="0" xfId="0" applyFont="1" applyAlignment="1">
      <alignment/>
    </xf>
    <xf numFmtId="0" fontId="30" fillId="0" borderId="10" xfId="0" applyFont="1" applyBorder="1" applyAlignment="1">
      <alignment horizontal="left"/>
    </xf>
    <xf numFmtId="1" fontId="30" fillId="0" borderId="10" xfId="0" applyNumberFormat="1" applyFont="1" applyBorder="1" applyAlignment="1">
      <alignment horizontal="center"/>
    </xf>
    <xf numFmtId="0" fontId="30" fillId="0" borderId="10" xfId="0" applyFont="1" applyBorder="1" applyAlignment="1">
      <alignment horizontal="center"/>
    </xf>
    <xf numFmtId="0" fontId="30" fillId="0" borderId="10" xfId="0" applyFont="1" applyBorder="1" applyAlignment="1">
      <alignment horizontal="center"/>
    </xf>
    <xf numFmtId="0" fontId="39" fillId="0" borderId="0" xfId="0" applyFont="1" applyAlignment="1">
      <alignment horizontal="center"/>
    </xf>
    <xf numFmtId="0" fontId="0" fillId="0" borderId="0" xfId="0" applyAlignment="1">
      <alignment horizontal="left" vertical="top" wrapText="1"/>
    </xf>
    <xf numFmtId="0" fontId="2" fillId="34" borderId="0" xfId="0" applyFont="1" applyFill="1" applyAlignment="1">
      <alignment horizontal="center" vertical="top" wrapText="1"/>
    </xf>
    <xf numFmtId="0" fontId="32" fillId="0" borderId="0" xfId="0" applyFont="1" applyAlignment="1">
      <alignment horizontal="center" vertical="top"/>
    </xf>
    <xf numFmtId="0" fontId="32" fillId="0" borderId="0" xfId="0" applyFont="1" applyAlignment="1">
      <alignment horizontal="center" vertical="top" wrapText="1"/>
    </xf>
    <xf numFmtId="9" fontId="2" fillId="0" borderId="12" xfId="0" applyNumberFormat="1" applyFont="1" applyBorder="1" applyAlignment="1">
      <alignment horizontal="center"/>
    </xf>
    <xf numFmtId="0" fontId="2" fillId="34" borderId="0" xfId="0" applyFont="1" applyFill="1" applyAlignment="1">
      <alignment horizontal="center"/>
    </xf>
    <xf numFmtId="0" fontId="40" fillId="0" borderId="10" xfId="0" applyFont="1" applyBorder="1" applyAlignment="1">
      <alignment horizontal="center"/>
    </xf>
    <xf numFmtId="1" fontId="40" fillId="0" borderId="10" xfId="0" applyNumberFormat="1"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7" fillId="0" borderId="0" xfId="0" applyFont="1" applyAlignment="1">
      <alignment horizontal="left" vertical="top" wrapText="1"/>
    </xf>
    <xf numFmtId="0" fontId="2" fillId="34" borderId="10" xfId="0" applyFont="1" applyFill="1" applyBorder="1" applyAlignment="1">
      <alignment horizontal="center" vertical="top" wrapText="1"/>
    </xf>
    <xf numFmtId="0" fontId="1" fillId="0" borderId="31" xfId="0" applyFont="1" applyBorder="1" applyAlignment="1">
      <alignment horizontal="center" vertical="center"/>
    </xf>
    <xf numFmtId="0" fontId="1" fillId="0" borderId="31" xfId="0" applyFont="1" applyBorder="1" applyAlignment="1">
      <alignment horizontal="center" vertical="center" wrapText="1"/>
    </xf>
    <xf numFmtId="0" fontId="0" fillId="0" borderId="31" xfId="0" applyBorder="1" applyAlignment="1">
      <alignment horizontal="center" vertical="center" wrapText="1"/>
    </xf>
    <xf numFmtId="0" fontId="33" fillId="0" borderId="31"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1" xfId="0" applyFont="1" applyBorder="1" applyAlignment="1">
      <alignment horizontal="center" vertical="center"/>
    </xf>
    <xf numFmtId="0" fontId="34" fillId="0" borderId="10" xfId="0" applyFont="1" applyBorder="1" applyAlignment="1">
      <alignment horizontal="center"/>
    </xf>
    <xf numFmtId="0" fontId="32" fillId="0" borderId="17" xfId="0" applyFont="1" applyBorder="1" applyAlignment="1">
      <alignment horizontal="center" wrapText="1"/>
    </xf>
    <xf numFmtId="0" fontId="32" fillId="0" borderId="0" xfId="0" applyFont="1" applyBorder="1" applyAlignment="1">
      <alignment horizontal="center" wrapText="1"/>
    </xf>
    <xf numFmtId="0" fontId="36" fillId="0" borderId="32" xfId="0" applyFont="1" applyBorder="1" applyAlignment="1">
      <alignment horizontal="center" vertical="center"/>
    </xf>
    <xf numFmtId="0" fontId="0" fillId="0" borderId="31" xfId="0" applyBorder="1" applyAlignment="1">
      <alignment horizontal="center"/>
    </xf>
    <xf numFmtId="9" fontId="34" fillId="0" borderId="10" xfId="0" applyNumberFormat="1" applyFont="1" applyBorder="1" applyAlignment="1">
      <alignment horizontal="center"/>
    </xf>
    <xf numFmtId="0" fontId="1" fillId="0" borderId="31" xfId="0" applyFont="1" applyBorder="1" applyAlignment="1">
      <alignment horizontal="center"/>
    </xf>
    <xf numFmtId="0" fontId="28" fillId="0" borderId="32" xfId="0" applyFont="1" applyBorder="1" applyAlignment="1">
      <alignment horizontal="center" vertical="center"/>
    </xf>
    <xf numFmtId="0" fontId="35" fillId="0" borderId="0" xfId="0" applyFont="1" applyAlignment="1">
      <alignment horizontal="center"/>
    </xf>
    <xf numFmtId="0" fontId="24" fillId="0" borderId="10" xfId="0" applyFont="1" applyBorder="1" applyAlignment="1">
      <alignment horizontal="center"/>
    </xf>
    <xf numFmtId="9" fontId="24"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xf>
    <xf numFmtId="9" fontId="0" fillId="0" borderId="10" xfId="0" applyNumberFormat="1" applyFont="1" applyBorder="1" applyAlignment="1">
      <alignment horizontal="center"/>
    </xf>
    <xf numFmtId="0" fontId="32" fillId="0" borderId="0" xfId="0" applyFont="1" applyBorder="1" applyAlignment="1">
      <alignment horizontal="center" vertical="top" wrapText="1"/>
    </xf>
    <xf numFmtId="9" fontId="37" fillId="0" borderId="10" xfId="0" applyNumberFormat="1" applyFont="1" applyBorder="1" applyAlignment="1">
      <alignment horizontal="center"/>
    </xf>
    <xf numFmtId="0" fontId="37" fillId="0" borderId="10" xfId="0" applyFont="1" applyBorder="1" applyAlignment="1">
      <alignment horizontal="center"/>
    </xf>
    <xf numFmtId="9" fontId="38" fillId="0" borderId="10" xfId="0" applyNumberFormat="1" applyFont="1" applyBorder="1" applyAlignment="1">
      <alignment horizontal="center"/>
    </xf>
    <xf numFmtId="0" fontId="38" fillId="0" borderId="10" xfId="0" applyFont="1" applyBorder="1" applyAlignment="1">
      <alignment horizontal="center"/>
    </xf>
    <xf numFmtId="9" fontId="24" fillId="0" borderId="10" xfId="0" applyNumberFormat="1" applyFont="1" applyBorder="1" applyAlignment="1">
      <alignment horizontal="center"/>
    </xf>
    <xf numFmtId="0" fontId="24" fillId="0" borderId="10" xfId="0" applyNumberFormat="1" applyFont="1" applyBorder="1" applyAlignment="1">
      <alignment horizontal="center"/>
    </xf>
    <xf numFmtId="2" fontId="0" fillId="0" borderId="10" xfId="0" applyNumberFormat="1" applyBorder="1" applyAlignment="1">
      <alignment horizontal="center"/>
    </xf>
    <xf numFmtId="9" fontId="0" fillId="0" borderId="10" xfId="0" applyNumberFormat="1" applyBorder="1" applyAlignment="1">
      <alignment horizontal="center"/>
    </xf>
    <xf numFmtId="3" fontId="0" fillId="0" borderId="12" xfId="0" applyNumberFormat="1" applyFill="1" applyBorder="1" applyAlignment="1">
      <alignment horizontal="center"/>
    </xf>
    <xf numFmtId="3" fontId="0" fillId="0" borderId="33" xfId="0" applyNumberFormat="1" applyFill="1" applyBorder="1" applyAlignment="1">
      <alignment horizontal="center"/>
    </xf>
    <xf numFmtId="3" fontId="0" fillId="0" borderId="10" xfId="0" applyNumberFormat="1" applyFont="1" applyBorder="1" applyAlignment="1">
      <alignment horizontal="center"/>
    </xf>
    <xf numFmtId="0" fontId="5" fillId="0" borderId="0" xfId="0" applyFont="1" applyBorder="1" applyAlignment="1">
      <alignment horizontal="left" wrapText="1"/>
    </xf>
    <xf numFmtId="0" fontId="5" fillId="0" borderId="20" xfId="0" applyFont="1" applyBorder="1" applyAlignment="1">
      <alignment horizontal="left" wrapText="1"/>
    </xf>
    <xf numFmtId="2" fontId="0" fillId="0" borderId="10" xfId="0" applyNumberFormat="1" applyFont="1" applyBorder="1" applyAlignment="1">
      <alignment horizontal="center"/>
    </xf>
    <xf numFmtId="170" fontId="15" fillId="0" borderId="13" xfId="0" applyNumberFormat="1" applyFont="1" applyBorder="1" applyAlignment="1">
      <alignment horizontal="center"/>
    </xf>
    <xf numFmtId="170" fontId="15" fillId="0" borderId="14" xfId="0" applyNumberFormat="1" applyFont="1" applyBorder="1" applyAlignment="1">
      <alignment horizontal="center"/>
    </xf>
    <xf numFmtId="170" fontId="15" fillId="0" borderId="16" xfId="0" applyNumberFormat="1" applyFont="1" applyBorder="1" applyAlignment="1">
      <alignment horizontal="center"/>
    </xf>
    <xf numFmtId="2" fontId="0" fillId="0" borderId="10" xfId="0" applyNumberFormat="1" applyFont="1" applyBorder="1" applyAlignment="1">
      <alignment horizontal="center"/>
    </xf>
    <xf numFmtId="40" fontId="0" fillId="0" borderId="10" xfId="0" applyNumberFormat="1" applyFont="1" applyFill="1" applyBorder="1" applyAlignment="1">
      <alignment horizontal="center" vertical="center"/>
    </xf>
    <xf numFmtId="1" fontId="0" fillId="0" borderId="12" xfId="0" applyNumberFormat="1" applyFont="1" applyFill="1" applyBorder="1" applyAlignment="1">
      <alignment horizontal="center"/>
    </xf>
    <xf numFmtId="1" fontId="0" fillId="0" borderId="33" xfId="0" applyNumberFormat="1" applyFont="1" applyFill="1" applyBorder="1" applyAlignment="1">
      <alignment horizontal="center"/>
    </xf>
    <xf numFmtId="0" fontId="14" fillId="0" borderId="0" xfId="0" applyFont="1" applyAlignment="1">
      <alignment horizontal="center"/>
    </xf>
    <xf numFmtId="0" fontId="0" fillId="0" borderId="10" xfId="0" applyFill="1" applyBorder="1" applyAlignment="1">
      <alignment horizontal="center"/>
    </xf>
    <xf numFmtId="164" fontId="23" fillId="33" borderId="34" xfId="0" applyNumberFormat="1" applyFont="1" applyFill="1" applyBorder="1" applyAlignment="1">
      <alignment horizontal="center"/>
    </xf>
    <xf numFmtId="0" fontId="23" fillId="33" borderId="34" xfId="0" applyFont="1" applyFill="1" applyBorder="1" applyAlignment="1">
      <alignment horizontal="center"/>
    </xf>
    <xf numFmtId="0" fontId="23" fillId="33" borderId="35" xfId="0" applyFont="1" applyFill="1" applyBorder="1" applyAlignment="1">
      <alignment horizontal="center"/>
    </xf>
    <xf numFmtId="0" fontId="23" fillId="33" borderId="36" xfId="0" applyFont="1" applyFill="1" applyBorder="1" applyAlignment="1">
      <alignment horizontal="right"/>
    </xf>
    <xf numFmtId="0" fontId="23" fillId="33" borderId="37" xfId="0" applyFont="1" applyFill="1" applyBorder="1" applyAlignment="1">
      <alignment horizontal="right"/>
    </xf>
    <xf numFmtId="0" fontId="2" fillId="0" borderId="36" xfId="0" applyFont="1" applyBorder="1" applyAlignment="1">
      <alignment horizontal="right"/>
    </xf>
    <xf numFmtId="0" fontId="2" fillId="0" borderId="37" xfId="0" applyFont="1" applyBorder="1" applyAlignment="1">
      <alignment horizontal="right"/>
    </xf>
    <xf numFmtId="164" fontId="2" fillId="0" borderId="37" xfId="0" applyNumberFormat="1" applyFont="1" applyBorder="1" applyAlignment="1">
      <alignment horizontal="right"/>
    </xf>
    <xf numFmtId="0" fontId="2" fillId="0" borderId="38" xfId="0" applyFont="1" applyBorder="1" applyAlignment="1">
      <alignment horizontal="right"/>
    </xf>
    <xf numFmtId="0" fontId="0" fillId="0" borderId="0" xfId="0" applyBorder="1" applyAlignment="1">
      <alignment/>
    </xf>
    <xf numFmtId="0" fontId="0" fillId="0" borderId="20" xfId="0" applyBorder="1" applyAlignment="1">
      <alignment/>
    </xf>
    <xf numFmtId="170" fontId="15" fillId="33" borderId="13" xfId="0" applyNumberFormat="1" applyFont="1" applyFill="1" applyBorder="1" applyAlignment="1">
      <alignment horizontal="center"/>
    </xf>
    <xf numFmtId="170" fontId="15" fillId="33" borderId="14" xfId="0" applyNumberFormat="1" applyFont="1" applyFill="1" applyBorder="1" applyAlignment="1">
      <alignment horizontal="center"/>
    </xf>
    <xf numFmtId="170" fontId="15" fillId="33" borderId="16" xfId="0" applyNumberFormat="1" applyFont="1" applyFill="1" applyBorder="1" applyAlignment="1">
      <alignment horizontal="center"/>
    </xf>
    <xf numFmtId="9" fontId="0" fillId="0" borderId="0" xfId="0" applyNumberFormat="1" applyBorder="1" applyAlignment="1">
      <alignment horizontal="center"/>
    </xf>
    <xf numFmtId="0" fontId="0" fillId="0" borderId="0" xfId="0" applyBorder="1" applyAlignment="1">
      <alignment horizontal="center"/>
    </xf>
    <xf numFmtId="0" fontId="0" fillId="0" borderId="10" xfId="0" applyFont="1" applyFill="1" applyBorder="1" applyAlignment="1">
      <alignment horizontal="center"/>
    </xf>
    <xf numFmtId="0" fontId="0" fillId="0" borderId="10" xfId="0" applyNumberFormat="1" applyFill="1" applyBorder="1" applyAlignment="1">
      <alignment horizontal="center"/>
    </xf>
    <xf numFmtId="0" fontId="9" fillId="0" borderId="0" xfId="0" applyFont="1" applyFill="1" applyBorder="1" applyAlignment="1">
      <alignment horizontal="left" wrapText="1"/>
    </xf>
    <xf numFmtId="3" fontId="0" fillId="0" borderId="10" xfId="0" applyNumberFormat="1" applyFont="1" applyFill="1" applyBorder="1" applyAlignment="1">
      <alignment horizontal="center"/>
    </xf>
    <xf numFmtId="3" fontId="0" fillId="0" borderId="24" xfId="0" applyNumberFormat="1" applyFill="1" applyBorder="1" applyAlignment="1">
      <alignment horizontal="center"/>
    </xf>
    <xf numFmtId="3" fontId="0" fillId="0" borderId="39" xfId="0" applyNumberFormat="1" applyFill="1" applyBorder="1" applyAlignment="1">
      <alignment horizontal="center"/>
    </xf>
    <xf numFmtId="1" fontId="0" fillId="0" borderId="24" xfId="0" applyNumberFormat="1" applyFill="1" applyBorder="1" applyAlignment="1">
      <alignment horizontal="center"/>
    </xf>
    <xf numFmtId="1" fontId="0" fillId="0" borderId="39" xfId="0" applyNumberFormat="1" applyFill="1" applyBorder="1" applyAlignment="1">
      <alignment horizontal="center"/>
    </xf>
    <xf numFmtId="4" fontId="0" fillId="0" borderId="12" xfId="0" applyNumberFormat="1" applyFill="1" applyBorder="1" applyAlignment="1">
      <alignment horizontal="center"/>
    </xf>
    <xf numFmtId="4" fontId="0" fillId="0" borderId="33" xfId="0" applyNumberFormat="1" applyFill="1" applyBorder="1" applyAlignment="1">
      <alignment horizontal="center"/>
    </xf>
    <xf numFmtId="0" fontId="0" fillId="0" borderId="0" xfId="0" applyBorder="1" applyAlignment="1">
      <alignment horizontal="left"/>
    </xf>
    <xf numFmtId="0" fontId="5" fillId="0" borderId="0" xfId="0" applyFont="1" applyAlignment="1">
      <alignment horizontal="left" wrapText="1"/>
    </xf>
    <xf numFmtId="164" fontId="15" fillId="0" borderId="13" xfId="0" applyNumberFormat="1" applyFont="1" applyBorder="1" applyAlignment="1">
      <alignment horizontal="center"/>
    </xf>
    <xf numFmtId="164" fontId="15" fillId="0" borderId="14" xfId="0" applyNumberFormat="1" applyFont="1" applyBorder="1" applyAlignment="1">
      <alignment horizontal="center"/>
    </xf>
    <xf numFmtId="164" fontId="15" fillId="0" borderId="16" xfId="0" applyNumberFormat="1" applyFont="1" applyBorder="1" applyAlignment="1">
      <alignment horizontal="center"/>
    </xf>
    <xf numFmtId="0" fontId="1" fillId="33" borderId="36"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2" fontId="0" fillId="0" borderId="0" xfId="0" applyNumberFormat="1" applyBorder="1" applyAlignment="1">
      <alignment horizontal="left"/>
    </xf>
    <xf numFmtId="1" fontId="0" fillId="0" borderId="12" xfId="0" applyNumberFormat="1" applyFill="1" applyBorder="1" applyAlignment="1">
      <alignment horizontal="center"/>
    </xf>
    <xf numFmtId="1" fontId="0" fillId="0" borderId="33" xfId="0" applyNumberFormat="1" applyFill="1" applyBorder="1" applyAlignment="1">
      <alignment horizontal="center"/>
    </xf>
    <xf numFmtId="44" fontId="0" fillId="0" borderId="0" xfId="0" applyNumberFormat="1" applyBorder="1" applyAlignment="1">
      <alignment horizontal="left"/>
    </xf>
    <xf numFmtId="0" fontId="5" fillId="0" borderId="10" xfId="0" applyFont="1" applyBorder="1" applyAlignment="1">
      <alignment horizontal="left" wrapText="1"/>
    </xf>
    <xf numFmtId="0" fontId="10" fillId="0" borderId="0" xfId="0" applyFont="1" applyFill="1" applyBorder="1" applyAlignment="1">
      <alignment horizontal="left"/>
    </xf>
    <xf numFmtId="3" fontId="0" fillId="0" borderId="12" xfId="0" applyNumberFormat="1" applyFont="1" applyFill="1" applyBorder="1" applyAlignment="1">
      <alignment horizontal="center"/>
    </xf>
    <xf numFmtId="3" fontId="0" fillId="0" borderId="33" xfId="0" applyNumberFormat="1" applyFont="1" applyFill="1" applyBorder="1" applyAlignment="1">
      <alignment horizontal="center"/>
    </xf>
    <xf numFmtId="0" fontId="1" fillId="0" borderId="0" xfId="0" applyFont="1" applyFill="1" applyBorder="1" applyAlignment="1">
      <alignment horizontal="right"/>
    </xf>
    <xf numFmtId="0" fontId="10" fillId="0" borderId="10" xfId="0" applyFont="1" applyFill="1" applyBorder="1" applyAlignment="1">
      <alignment horizontal="left"/>
    </xf>
    <xf numFmtId="0" fontId="9" fillId="0" borderId="10" xfId="0" applyFont="1" applyFill="1" applyBorder="1" applyAlignment="1">
      <alignment horizontal="left" wrapText="1"/>
    </xf>
    <xf numFmtId="1" fontId="0" fillId="0" borderId="12" xfId="0" applyNumberFormat="1" applyFont="1" applyFill="1" applyBorder="1" applyAlignment="1">
      <alignment horizontal="center"/>
    </xf>
    <xf numFmtId="1" fontId="0" fillId="0" borderId="33" xfId="0" applyNumberFormat="1" applyFont="1" applyFill="1" applyBorder="1" applyAlignment="1">
      <alignment horizontal="center"/>
    </xf>
    <xf numFmtId="0" fontId="1" fillId="0" borderId="0" xfId="0" applyFont="1" applyAlignment="1">
      <alignment horizontal="center"/>
    </xf>
    <xf numFmtId="0" fontId="1" fillId="33" borderId="37" xfId="0" applyFont="1" applyFill="1" applyBorder="1" applyAlignment="1">
      <alignment horizontal="center" vertical="center"/>
    </xf>
    <xf numFmtId="0" fontId="1" fillId="33" borderId="38" xfId="0" applyFont="1" applyFill="1" applyBorder="1" applyAlignment="1">
      <alignment horizontal="center" vertical="center"/>
    </xf>
    <xf numFmtId="3" fontId="0" fillId="0" borderId="24" xfId="0" applyNumberFormat="1" applyFont="1" applyFill="1" applyBorder="1" applyAlignment="1">
      <alignment horizontal="center"/>
    </xf>
    <xf numFmtId="3" fontId="0" fillId="0" borderId="39" xfId="0" applyNumberFormat="1" applyFont="1" applyFill="1" applyBorder="1" applyAlignment="1">
      <alignment horizontal="center"/>
    </xf>
    <xf numFmtId="0" fontId="0" fillId="0" borderId="0" xfId="0" applyFont="1" applyBorder="1" applyAlignment="1">
      <alignment horizontal="left" wrapText="1"/>
    </xf>
    <xf numFmtId="0" fontId="0" fillId="0" borderId="0" xfId="0" applyBorder="1" applyAlignment="1">
      <alignment horizontal="left" wrapText="1"/>
    </xf>
    <xf numFmtId="4" fontId="24" fillId="0" borderId="12" xfId="0" applyNumberFormat="1" applyFont="1" applyFill="1" applyBorder="1" applyAlignment="1">
      <alignment horizontal="center"/>
    </xf>
    <xf numFmtId="4" fontId="24" fillId="0" borderId="33" xfId="0" applyNumberFormat="1" applyFont="1" applyFill="1" applyBorder="1" applyAlignment="1">
      <alignment horizontal="center"/>
    </xf>
    <xf numFmtId="170" fontId="25" fillId="0" borderId="13" xfId="0" applyNumberFormat="1" applyFont="1" applyBorder="1" applyAlignment="1">
      <alignment horizontal="center"/>
    </xf>
    <xf numFmtId="170" fontId="25" fillId="0" borderId="14" xfId="0" applyNumberFormat="1" applyFont="1" applyBorder="1" applyAlignment="1">
      <alignment horizontal="center"/>
    </xf>
    <xf numFmtId="170" fontId="25" fillId="0" borderId="16" xfId="0" applyNumberFormat="1" applyFont="1" applyBorder="1" applyAlignment="1">
      <alignment horizontal="center"/>
    </xf>
    <xf numFmtId="1" fontId="24" fillId="0" borderId="12" xfId="0" applyNumberFormat="1" applyFont="1" applyFill="1" applyBorder="1" applyAlignment="1">
      <alignment horizontal="center"/>
    </xf>
    <xf numFmtId="1" fontId="24" fillId="0" borderId="33" xfId="0" applyNumberFormat="1" applyFont="1" applyFill="1" applyBorder="1" applyAlignment="1">
      <alignment horizontal="center"/>
    </xf>
    <xf numFmtId="3" fontId="24" fillId="0" borderId="12" xfId="0" applyNumberFormat="1" applyFont="1" applyFill="1" applyBorder="1" applyAlignment="1">
      <alignment horizontal="center"/>
    </xf>
    <xf numFmtId="3" fontId="24" fillId="0" borderId="33" xfId="0" applyNumberFormat="1" applyFont="1" applyFill="1" applyBorder="1" applyAlignment="1">
      <alignment horizontal="center"/>
    </xf>
    <xf numFmtId="2" fontId="24" fillId="0" borderId="10" xfId="0" applyNumberFormat="1" applyFont="1" applyBorder="1" applyAlignment="1">
      <alignment horizontal="center"/>
    </xf>
    <xf numFmtId="40" fontId="24" fillId="0" borderId="10" xfId="0" applyNumberFormat="1" applyFont="1" applyFill="1" applyBorder="1" applyAlignment="1">
      <alignment horizontal="center" vertical="center"/>
    </xf>
    <xf numFmtId="0" fontId="24" fillId="0" borderId="10" xfId="0" applyFont="1" applyBorder="1" applyAlignment="1">
      <alignment horizontal="center"/>
    </xf>
    <xf numFmtId="164" fontId="25" fillId="0" borderId="13" xfId="0" applyNumberFormat="1" applyFont="1" applyBorder="1" applyAlignment="1">
      <alignment horizontal="center"/>
    </xf>
    <xf numFmtId="164" fontId="25" fillId="0" borderId="14" xfId="0" applyNumberFormat="1" applyFont="1" applyBorder="1" applyAlignment="1">
      <alignment horizontal="center"/>
    </xf>
    <xf numFmtId="164" fontId="25" fillId="0" borderId="16" xfId="0" applyNumberFormat="1" applyFont="1" applyBorder="1" applyAlignment="1">
      <alignment horizontal="center"/>
    </xf>
    <xf numFmtId="170" fontId="46" fillId="33" borderId="13" xfId="0" applyNumberFormat="1" applyFont="1" applyFill="1" applyBorder="1" applyAlignment="1">
      <alignment horizontal="center"/>
    </xf>
    <xf numFmtId="170" fontId="46" fillId="33" borderId="14" xfId="0" applyNumberFormat="1" applyFont="1" applyFill="1" applyBorder="1" applyAlignment="1">
      <alignment horizontal="center"/>
    </xf>
    <xf numFmtId="170" fontId="46" fillId="33" borderId="16" xfId="0" applyNumberFormat="1" applyFont="1" applyFill="1" applyBorder="1" applyAlignment="1">
      <alignment horizontal="center"/>
    </xf>
    <xf numFmtId="3" fontId="24" fillId="0" borderId="10" xfId="0" applyNumberFormat="1" applyFont="1" applyBorder="1" applyAlignment="1">
      <alignment horizontal="center"/>
    </xf>
    <xf numFmtId="164" fontId="45" fillId="0" borderId="37" xfId="0" applyNumberFormat="1" applyFont="1" applyBorder="1" applyAlignment="1">
      <alignment horizontal="right"/>
    </xf>
    <xf numFmtId="0" fontId="45" fillId="0" borderId="37" xfId="0" applyFont="1" applyBorder="1" applyAlignment="1">
      <alignment horizontal="right"/>
    </xf>
    <xf numFmtId="0" fontId="45" fillId="0" borderId="38" xfId="0" applyFont="1" applyBorder="1" applyAlignment="1">
      <alignment horizontal="right"/>
    </xf>
    <xf numFmtId="164" fontId="47" fillId="33" borderId="34" xfId="0" applyNumberFormat="1" applyFont="1" applyFill="1" applyBorder="1" applyAlignment="1">
      <alignment horizontal="center"/>
    </xf>
    <xf numFmtId="0" fontId="47" fillId="33" borderId="34" xfId="0" applyFont="1" applyFill="1" applyBorder="1" applyAlignment="1">
      <alignment horizontal="center"/>
    </xf>
    <xf numFmtId="0" fontId="47" fillId="33" borderId="35" xfId="0" applyFont="1" applyFill="1" applyBorder="1" applyAlignment="1">
      <alignment horizontal="center"/>
    </xf>
    <xf numFmtId="4" fontId="0" fillId="0" borderId="0" xfId="0" applyNumberFormat="1" applyFill="1" applyBorder="1" applyAlignment="1">
      <alignment horizontal="center"/>
    </xf>
    <xf numFmtId="0" fontId="23" fillId="0" borderId="0" xfId="0" applyFont="1" applyFill="1" applyAlignment="1">
      <alignment horizontal="center"/>
    </xf>
    <xf numFmtId="0" fontId="9" fillId="34" borderId="10" xfId="0" applyFont="1" applyFill="1" applyBorder="1" applyAlignment="1">
      <alignment horizontal="left" wrapText="1"/>
    </xf>
    <xf numFmtId="0" fontId="0" fillId="0" borderId="40" xfId="0" applyFont="1" applyBorder="1" applyAlignment="1">
      <alignment horizontal="right"/>
    </xf>
    <xf numFmtId="0" fontId="0" fillId="0" borderId="26" xfId="0" applyFont="1" applyBorder="1" applyAlignment="1">
      <alignment horizontal="right"/>
    </xf>
    <xf numFmtId="0" fontId="0" fillId="0" borderId="11" xfId="0" applyFont="1" applyFill="1" applyBorder="1" applyAlignment="1">
      <alignment horizontal="right"/>
    </xf>
    <xf numFmtId="0" fontId="0" fillId="0" borderId="0" xfId="0" applyFont="1" applyFill="1" applyBorder="1" applyAlignment="1">
      <alignment horizontal="right"/>
    </xf>
    <xf numFmtId="0" fontId="7" fillId="0" borderId="11" xfId="0" applyFont="1" applyBorder="1" applyAlignment="1">
      <alignment horizontal="right"/>
    </xf>
    <xf numFmtId="0" fontId="7" fillId="0" borderId="0" xfId="0" applyFont="1" applyBorder="1" applyAlignment="1">
      <alignment horizontal="right"/>
    </xf>
    <xf numFmtId="0" fontId="23" fillId="0" borderId="0" xfId="0" applyFont="1" applyAlignment="1">
      <alignment horizontal="center"/>
    </xf>
    <xf numFmtId="2" fontId="0" fillId="0" borderId="12" xfId="0" applyNumberFormat="1" applyFill="1" applyBorder="1" applyAlignment="1">
      <alignment horizontal="center"/>
    </xf>
    <xf numFmtId="2" fontId="0" fillId="0" borderId="33" xfId="0" applyNumberFormat="1" applyFill="1" applyBorder="1" applyAlignment="1">
      <alignment horizontal="center"/>
    </xf>
    <xf numFmtId="0" fontId="1" fillId="33" borderId="40" xfId="0" applyFont="1" applyFill="1" applyBorder="1" applyAlignment="1">
      <alignment horizontal="center"/>
    </xf>
    <xf numFmtId="0" fontId="1" fillId="33" borderId="26" xfId="0" applyFont="1" applyFill="1" applyBorder="1" applyAlignment="1">
      <alignment horizontal="center"/>
    </xf>
    <xf numFmtId="0" fontId="1" fillId="33" borderId="41"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16" xfId="0" applyFont="1" applyFill="1" applyBorder="1" applyAlignment="1">
      <alignment horizontal="center"/>
    </xf>
    <xf numFmtId="2" fontId="24" fillId="0" borderId="10" xfId="0" applyNumberFormat="1" applyFont="1" applyBorder="1" applyAlignment="1">
      <alignment horizontal="center"/>
    </xf>
    <xf numFmtId="4" fontId="24" fillId="0" borderId="12" xfId="0" applyNumberFormat="1" applyFont="1" applyFill="1" applyBorder="1" applyAlignment="1">
      <alignment horizontal="center"/>
    </xf>
    <xf numFmtId="4" fontId="24" fillId="0" borderId="33" xfId="0" applyNumberFormat="1" applyFont="1" applyFill="1" applyBorder="1" applyAlignment="1">
      <alignment horizontal="center"/>
    </xf>
    <xf numFmtId="2" fontId="24" fillId="0" borderId="12" xfId="0" applyNumberFormat="1" applyFont="1" applyFill="1" applyBorder="1" applyAlignment="1">
      <alignment horizontal="center"/>
    </xf>
    <xf numFmtId="2" fontId="24" fillId="0" borderId="33" xfId="0" applyNumberFormat="1" applyFont="1" applyFill="1" applyBorder="1" applyAlignment="1">
      <alignment horizontal="center"/>
    </xf>
    <xf numFmtId="164" fontId="25" fillId="0" borderId="13" xfId="0" applyNumberFormat="1" applyFont="1" applyBorder="1" applyAlignment="1">
      <alignment horizontal="center"/>
    </xf>
    <xf numFmtId="164" fontId="25" fillId="0" borderId="14" xfId="0" applyNumberFormat="1" applyFont="1" applyBorder="1" applyAlignment="1">
      <alignment horizontal="center"/>
    </xf>
    <xf numFmtId="164" fontId="25" fillId="0" borderId="16" xfId="0" applyNumberFormat="1" applyFont="1" applyBorder="1" applyAlignment="1">
      <alignment horizontal="center"/>
    </xf>
    <xf numFmtId="0" fontId="9" fillId="35" borderId="0" xfId="0" applyFont="1" applyFill="1" applyAlignment="1">
      <alignment/>
    </xf>
    <xf numFmtId="0" fontId="0" fillId="35"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S29"/>
  <sheetViews>
    <sheetView tabSelected="1" workbookViewId="0" topLeftCell="A1">
      <selection activeCell="AC46" sqref="AC46"/>
    </sheetView>
  </sheetViews>
  <sheetFormatPr defaultColWidth="9.140625" defaultRowHeight="12.75"/>
  <cols>
    <col min="1" max="45" width="2.7109375" style="0" customWidth="1"/>
  </cols>
  <sheetData>
    <row r="1" spans="1:45" ht="30">
      <c r="A1" s="333" t="s">
        <v>124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row>
    <row r="2" ht="15">
      <c r="A2" s="209" t="s">
        <v>105</v>
      </c>
    </row>
    <row r="3" spans="1:45" ht="12.75" customHeight="1">
      <c r="A3" s="334" t="s">
        <v>122</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row>
    <row r="4" spans="1:45" ht="15.75" customHeight="1">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row>
    <row r="5" spans="1:33" ht="4.5" customHeight="1">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row>
    <row r="6" spans="2:45" ht="15.75" customHeight="1">
      <c r="B6" s="335" t="s">
        <v>120</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214"/>
    </row>
    <row r="7" spans="2:26" ht="15">
      <c r="B7" s="1" t="s">
        <v>111</v>
      </c>
      <c r="U7" s="196"/>
      <c r="V7" s="331">
        <v>64</v>
      </c>
      <c r="W7" s="331"/>
      <c r="X7" s="331"/>
      <c r="Y7" s="331"/>
      <c r="Z7" t="s">
        <v>107</v>
      </c>
    </row>
    <row r="8" ht="4.5" customHeight="1"/>
    <row r="9" spans="2:42" ht="15">
      <c r="B9" s="1" t="s">
        <v>189</v>
      </c>
      <c r="AH9" s="196"/>
      <c r="AL9" s="331">
        <v>10</v>
      </c>
      <c r="AM9" s="331"/>
      <c r="AN9" s="331"/>
      <c r="AO9" s="331"/>
      <c r="AP9" t="s">
        <v>106</v>
      </c>
    </row>
    <row r="10" ht="4.5" customHeight="1"/>
    <row r="11" spans="2:44" ht="15">
      <c r="B11" s="1" t="s">
        <v>190</v>
      </c>
      <c r="K11" s="106" t="s">
        <v>103</v>
      </c>
      <c r="L11" s="331">
        <f>V7</f>
        <v>64</v>
      </c>
      <c r="M11" s="331"/>
      <c r="N11" s="331"/>
      <c r="O11" s="331"/>
      <c r="P11" s="2" t="s">
        <v>107</v>
      </c>
      <c r="Q11" s="2"/>
      <c r="R11" s="2"/>
      <c r="S11" s="196"/>
      <c r="T11" s="196"/>
      <c r="U11" s="196" t="s">
        <v>108</v>
      </c>
      <c r="V11" s="106" t="s">
        <v>109</v>
      </c>
      <c r="W11" s="330">
        <f>AL9</f>
        <v>10</v>
      </c>
      <c r="X11" s="331"/>
      <c r="Y11" s="331"/>
      <c r="Z11" s="331"/>
      <c r="AA11" s="2" t="s">
        <v>107</v>
      </c>
      <c r="AB11" s="2"/>
      <c r="AC11" s="2"/>
      <c r="AD11" s="2"/>
      <c r="AE11" s="2"/>
      <c r="AF11" s="2" t="s">
        <v>101</v>
      </c>
      <c r="AG11" s="106" t="s">
        <v>114</v>
      </c>
      <c r="AH11" s="330">
        <f>L11+W11</f>
        <v>74</v>
      </c>
      <c r="AI11" s="331"/>
      <c r="AJ11" s="331"/>
      <c r="AK11" s="331"/>
      <c r="AL11" s="196" t="s">
        <v>107</v>
      </c>
      <c r="AM11" s="119"/>
      <c r="AN11" s="196"/>
      <c r="AO11" s="196"/>
      <c r="AP11" s="196"/>
      <c r="AQ11" s="196"/>
      <c r="AR11" s="2"/>
    </row>
    <row r="12" spans="11:41" ht="12.75">
      <c r="K12" s="336" t="s">
        <v>112</v>
      </c>
      <c r="L12" s="336"/>
      <c r="M12" s="336"/>
      <c r="N12" s="336"/>
      <c r="O12" s="336"/>
      <c r="P12" s="336"/>
      <c r="Q12" s="336"/>
      <c r="R12" s="336"/>
      <c r="S12" s="336"/>
      <c r="V12" s="337" t="s">
        <v>113</v>
      </c>
      <c r="W12" s="337"/>
      <c r="X12" s="337"/>
      <c r="Y12" s="337"/>
      <c r="Z12" s="337"/>
      <c r="AA12" s="337"/>
      <c r="AB12" s="337"/>
      <c r="AC12" s="337"/>
      <c r="AD12" s="337"/>
      <c r="AG12" s="337" t="s">
        <v>115</v>
      </c>
      <c r="AH12" s="337"/>
      <c r="AI12" s="337"/>
      <c r="AJ12" s="337"/>
      <c r="AK12" s="337"/>
      <c r="AL12" s="337"/>
      <c r="AM12" s="337"/>
      <c r="AN12" s="337"/>
      <c r="AO12" s="337"/>
    </row>
    <row r="13" spans="22:41" ht="12.75">
      <c r="V13" s="337"/>
      <c r="W13" s="337"/>
      <c r="X13" s="337"/>
      <c r="Y13" s="337"/>
      <c r="Z13" s="337"/>
      <c r="AA13" s="337"/>
      <c r="AB13" s="337"/>
      <c r="AC13" s="337"/>
      <c r="AD13" s="337"/>
      <c r="AG13" s="337"/>
      <c r="AH13" s="337"/>
      <c r="AI13" s="337"/>
      <c r="AJ13" s="337"/>
      <c r="AK13" s="337"/>
      <c r="AL13" s="337"/>
      <c r="AM13" s="337"/>
      <c r="AN13" s="337"/>
      <c r="AO13" s="337"/>
    </row>
    <row r="14" ht="4.5" customHeight="1"/>
    <row r="15" ht="12.75">
      <c r="B15" s="1" t="s">
        <v>191</v>
      </c>
    </row>
    <row r="16" spans="3:30" ht="15.75" thickBot="1">
      <c r="C16" s="120" t="s">
        <v>114</v>
      </c>
      <c r="D16" s="330">
        <f>AH11</f>
        <v>74</v>
      </c>
      <c r="E16" s="331"/>
      <c r="F16" s="331"/>
      <c r="G16" s="331"/>
      <c r="H16" t="s">
        <v>117</v>
      </c>
      <c r="O16" s="195" t="s">
        <v>102</v>
      </c>
      <c r="P16" s="332">
        <v>168</v>
      </c>
      <c r="Q16" s="332"/>
      <c r="R16" s="332"/>
      <c r="S16" t="s">
        <v>118</v>
      </c>
      <c r="Y16" s="195" t="s">
        <v>101</v>
      </c>
      <c r="Z16" s="338">
        <f>D16/P16</f>
        <v>0.44047619047619047</v>
      </c>
      <c r="AA16" s="338"/>
      <c r="AB16" s="338"/>
      <c r="AC16" s="338"/>
      <c r="AD16" s="1" t="s">
        <v>119</v>
      </c>
    </row>
    <row r="18" spans="2:44" ht="15">
      <c r="B18" s="339" t="s">
        <v>121</v>
      </c>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row>
    <row r="20" spans="2:26" ht="12.75">
      <c r="B20" s="1" t="s">
        <v>111</v>
      </c>
      <c r="U20" s="196"/>
      <c r="V20" s="342"/>
      <c r="W20" s="342"/>
      <c r="X20" s="342"/>
      <c r="Y20" s="342"/>
      <c r="Z20" t="s">
        <v>107</v>
      </c>
    </row>
    <row r="21" ht="4.5" customHeight="1"/>
    <row r="22" spans="2:39" ht="12.75">
      <c r="B22" s="1" t="s">
        <v>110</v>
      </c>
      <c r="AH22" s="196"/>
      <c r="AI22" s="342"/>
      <c r="AJ22" s="342"/>
      <c r="AK22" s="342"/>
      <c r="AL22" s="342"/>
      <c r="AM22" t="s">
        <v>106</v>
      </c>
    </row>
    <row r="23" ht="4.5" customHeight="1"/>
    <row r="24" spans="2:44" ht="16.5">
      <c r="B24" s="1" t="s">
        <v>190</v>
      </c>
      <c r="K24" s="106" t="s">
        <v>103</v>
      </c>
      <c r="L24" s="340">
        <f>V20</f>
        <v>0</v>
      </c>
      <c r="M24" s="340"/>
      <c r="N24" s="340"/>
      <c r="O24" s="340"/>
      <c r="P24" s="2" t="s">
        <v>107</v>
      </c>
      <c r="Q24" s="2"/>
      <c r="R24" s="2"/>
      <c r="S24" s="196"/>
      <c r="T24" s="196"/>
      <c r="U24" s="196" t="s">
        <v>108</v>
      </c>
      <c r="V24" s="106" t="s">
        <v>109</v>
      </c>
      <c r="W24" s="341">
        <f>AL22</f>
        <v>0</v>
      </c>
      <c r="X24" s="340"/>
      <c r="Y24" s="340"/>
      <c r="Z24" s="340"/>
      <c r="AA24" s="2" t="s">
        <v>107</v>
      </c>
      <c r="AB24" s="2"/>
      <c r="AC24" s="2"/>
      <c r="AD24" s="2"/>
      <c r="AE24" s="2"/>
      <c r="AF24" s="2" t="s">
        <v>101</v>
      </c>
      <c r="AG24" s="106" t="s">
        <v>114</v>
      </c>
      <c r="AH24" s="341">
        <f>L24+W24</f>
        <v>0</v>
      </c>
      <c r="AI24" s="340"/>
      <c r="AJ24" s="340"/>
      <c r="AK24" s="340"/>
      <c r="AL24" s="196" t="s">
        <v>107</v>
      </c>
      <c r="AM24" s="119"/>
      <c r="AN24" s="196"/>
      <c r="AO24" s="196"/>
      <c r="AP24" s="196"/>
      <c r="AQ24" s="196"/>
      <c r="AR24" s="2"/>
    </row>
    <row r="25" spans="11:41" ht="12.75">
      <c r="K25" s="336" t="s">
        <v>112</v>
      </c>
      <c r="L25" s="336"/>
      <c r="M25" s="336"/>
      <c r="N25" s="336"/>
      <c r="O25" s="336"/>
      <c r="P25" s="336"/>
      <c r="Q25" s="336"/>
      <c r="R25" s="336"/>
      <c r="S25" s="336"/>
      <c r="V25" s="337" t="s">
        <v>113</v>
      </c>
      <c r="W25" s="337"/>
      <c r="X25" s="337"/>
      <c r="Y25" s="337"/>
      <c r="Z25" s="337"/>
      <c r="AA25" s="337"/>
      <c r="AB25" s="337"/>
      <c r="AC25" s="337"/>
      <c r="AD25" s="337"/>
      <c r="AG25" s="337" t="s">
        <v>115</v>
      </c>
      <c r="AH25" s="337"/>
      <c r="AI25" s="337"/>
      <c r="AJ25" s="337"/>
      <c r="AK25" s="337"/>
      <c r="AL25" s="337"/>
      <c r="AM25" s="337"/>
      <c r="AN25" s="337"/>
      <c r="AO25" s="337"/>
    </row>
    <row r="26" spans="22:41" ht="12.75">
      <c r="V26" s="337"/>
      <c r="W26" s="337"/>
      <c r="X26" s="337"/>
      <c r="Y26" s="337"/>
      <c r="Z26" s="337"/>
      <c r="AA26" s="337"/>
      <c r="AB26" s="337"/>
      <c r="AC26" s="337"/>
      <c r="AD26" s="337"/>
      <c r="AG26" s="337"/>
      <c r="AH26" s="337"/>
      <c r="AI26" s="337"/>
      <c r="AJ26" s="337"/>
      <c r="AK26" s="337"/>
      <c r="AL26" s="337"/>
      <c r="AM26" s="337"/>
      <c r="AN26" s="337"/>
      <c r="AO26" s="337"/>
    </row>
    <row r="27" ht="4.5" customHeight="1"/>
    <row r="28" ht="12.75">
      <c r="B28" s="1" t="s">
        <v>116</v>
      </c>
    </row>
    <row r="29" spans="3:30" ht="15" thickBot="1">
      <c r="C29" s="120" t="s">
        <v>114</v>
      </c>
      <c r="D29" s="342"/>
      <c r="E29" s="342"/>
      <c r="F29" s="342"/>
      <c r="G29" s="342"/>
      <c r="H29" t="s">
        <v>117</v>
      </c>
      <c r="O29" s="195" t="s">
        <v>102</v>
      </c>
      <c r="P29" s="332">
        <v>168</v>
      </c>
      <c r="Q29" s="332"/>
      <c r="R29" s="332"/>
      <c r="S29" t="s">
        <v>118</v>
      </c>
      <c r="Y29" s="195" t="s">
        <v>101</v>
      </c>
      <c r="Z29" s="343"/>
      <c r="AA29" s="343"/>
      <c r="AB29" s="343"/>
      <c r="AC29" s="343"/>
      <c r="AD29" s="1" t="s">
        <v>119</v>
      </c>
    </row>
  </sheetData>
  <sheetProtection/>
  <mergeCells count="26">
    <mergeCell ref="AH24:AK24"/>
    <mergeCell ref="AI22:AL22"/>
    <mergeCell ref="D29:G29"/>
    <mergeCell ref="P29:R29"/>
    <mergeCell ref="Z29:AC29"/>
    <mergeCell ref="V20:Y20"/>
    <mergeCell ref="K12:S12"/>
    <mergeCell ref="V12:AD13"/>
    <mergeCell ref="Z16:AC16"/>
    <mergeCell ref="AG12:AO13"/>
    <mergeCell ref="B18:AR18"/>
    <mergeCell ref="K25:S25"/>
    <mergeCell ref="V25:AD26"/>
    <mergeCell ref="AG25:AO26"/>
    <mergeCell ref="L24:O24"/>
    <mergeCell ref="W24:Z24"/>
    <mergeCell ref="AH11:AK11"/>
    <mergeCell ref="D16:G16"/>
    <mergeCell ref="P16:R16"/>
    <mergeCell ref="A1:AS1"/>
    <mergeCell ref="A3:AS4"/>
    <mergeCell ref="B6:AR6"/>
    <mergeCell ref="AL9:AO9"/>
    <mergeCell ref="V7:Y7"/>
    <mergeCell ref="L11:O11"/>
    <mergeCell ref="W11:Z11"/>
  </mergeCells>
  <printOptions horizontalCentered="1"/>
  <pageMargins left="0.5" right="0.5" top="0.5" bottom="0.5" header="0.5" footer="0.5"/>
  <pageSetup horizontalDpi="300" verticalDpi="300" orientation="landscape" r:id="rId1"/>
  <headerFooter alignWithMargins="0">
    <oddFooter>&amp;CBusiness Folder (Blue) &gt; Budgeting Folder
© 2005  Western Dairyland E.O.C., Inc.</oddFooter>
  </headerFooter>
</worksheet>
</file>

<file path=xl/worksheets/sheet2.xml><?xml version="1.0" encoding="utf-8"?>
<worksheet xmlns="http://schemas.openxmlformats.org/spreadsheetml/2006/main" xmlns:r="http://schemas.openxmlformats.org/officeDocument/2006/relationships">
  <dimension ref="A1:AT48"/>
  <sheetViews>
    <sheetView workbookViewId="0" topLeftCell="A1">
      <selection activeCell="AH2" sqref="AH2"/>
    </sheetView>
  </sheetViews>
  <sheetFormatPr defaultColWidth="2.7109375" defaultRowHeight="12.75"/>
  <sheetData>
    <row r="1" spans="1:36" ht="27.75" customHeight="1">
      <c r="A1" s="333" t="s">
        <v>123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211"/>
    </row>
    <row r="2" ht="15">
      <c r="A2" s="209" t="s">
        <v>105</v>
      </c>
    </row>
    <row r="3" spans="1:46" ht="12.75" customHeight="1">
      <c r="A3" s="344" t="s">
        <v>125</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K3" s="213"/>
      <c r="AL3" s="213"/>
      <c r="AM3" s="213"/>
      <c r="AN3" s="213"/>
      <c r="AO3" s="213"/>
      <c r="AP3" s="213"/>
      <c r="AQ3" s="213"/>
      <c r="AR3" s="213"/>
      <c r="AS3" s="213"/>
      <c r="AT3" s="213"/>
    </row>
    <row r="4" spans="1:46" ht="22.5"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K4" s="213"/>
      <c r="AL4" s="213"/>
      <c r="AM4" s="213"/>
      <c r="AN4" s="213"/>
      <c r="AO4" s="213"/>
      <c r="AP4" s="213"/>
      <c r="AQ4" s="213"/>
      <c r="AR4" s="213"/>
      <c r="AS4" s="213"/>
      <c r="AT4" s="213"/>
    </row>
    <row r="5" spans="2:46" ht="15.75" customHeight="1">
      <c r="B5" s="345" t="s">
        <v>120</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210"/>
      <c r="AJ5" s="210"/>
      <c r="AK5" s="213"/>
      <c r="AL5" s="213"/>
      <c r="AM5" s="213"/>
      <c r="AN5" s="213"/>
      <c r="AO5" s="213"/>
      <c r="AP5" s="213"/>
      <c r="AQ5" s="213"/>
      <c r="AR5" s="213"/>
      <c r="AS5" s="213"/>
      <c r="AT5" s="213"/>
    </row>
    <row r="6" spans="2:34" ht="24.75" customHeight="1">
      <c r="B6" s="346" t="s">
        <v>126</v>
      </c>
      <c r="C6" s="346"/>
      <c r="D6" s="346"/>
      <c r="E6" s="346"/>
      <c r="F6" s="346"/>
      <c r="G6" s="346" t="s">
        <v>127</v>
      </c>
      <c r="H6" s="346"/>
      <c r="I6" s="346"/>
      <c r="J6" s="346"/>
      <c r="K6" s="346"/>
      <c r="L6" s="346"/>
      <c r="M6" s="346"/>
      <c r="N6" s="346"/>
      <c r="O6" s="346"/>
      <c r="P6" s="346"/>
      <c r="Q6" s="346" t="s">
        <v>128</v>
      </c>
      <c r="R6" s="346"/>
      <c r="S6" s="346"/>
      <c r="T6" s="346"/>
      <c r="U6" s="346"/>
      <c r="V6" s="346"/>
      <c r="W6" s="347" t="s">
        <v>138</v>
      </c>
      <c r="X6" s="347"/>
      <c r="Y6" s="347"/>
      <c r="Z6" s="347"/>
      <c r="AA6" s="347"/>
      <c r="AB6" s="347"/>
      <c r="AC6" s="347" t="s">
        <v>139</v>
      </c>
      <c r="AD6" s="347"/>
      <c r="AE6" s="347"/>
      <c r="AF6" s="347"/>
      <c r="AG6" s="347"/>
      <c r="AH6" s="347"/>
    </row>
    <row r="7" spans="2:34" ht="38.25" customHeight="1">
      <c r="B7" s="348" t="s">
        <v>135</v>
      </c>
      <c r="C7" s="348"/>
      <c r="D7" s="348"/>
      <c r="E7" s="348"/>
      <c r="F7" s="348"/>
      <c r="G7" s="349" t="s">
        <v>136</v>
      </c>
      <c r="H7" s="350"/>
      <c r="I7" s="350"/>
      <c r="J7" s="350"/>
      <c r="K7" s="350"/>
      <c r="L7" s="350"/>
      <c r="M7" s="350"/>
      <c r="N7" s="350"/>
      <c r="O7" s="350"/>
      <c r="P7" s="350"/>
      <c r="Q7" s="349" t="s">
        <v>137</v>
      </c>
      <c r="R7" s="349"/>
      <c r="S7" s="349"/>
      <c r="T7" s="349"/>
      <c r="U7" s="349"/>
      <c r="V7" s="349"/>
      <c r="W7" s="349">
        <v>250</v>
      </c>
      <c r="X7" s="349"/>
      <c r="Y7" s="349"/>
      <c r="Z7" s="349"/>
      <c r="AA7" s="349"/>
      <c r="AB7" s="349"/>
      <c r="AC7" s="349"/>
      <c r="AD7" s="349"/>
      <c r="AE7" s="349"/>
      <c r="AF7" s="349"/>
      <c r="AG7" s="349"/>
      <c r="AH7" s="349"/>
    </row>
    <row r="8" spans="2:34" ht="38.25" customHeight="1">
      <c r="B8" s="348" t="s">
        <v>140</v>
      </c>
      <c r="C8" s="348"/>
      <c r="D8" s="348"/>
      <c r="E8" s="348"/>
      <c r="F8" s="348"/>
      <c r="G8" s="349" t="s">
        <v>136</v>
      </c>
      <c r="H8" s="349"/>
      <c r="I8" s="349"/>
      <c r="J8" s="349"/>
      <c r="K8" s="349"/>
      <c r="L8" s="349"/>
      <c r="M8" s="349"/>
      <c r="N8" s="349"/>
      <c r="O8" s="349"/>
      <c r="P8" s="349"/>
      <c r="Q8" s="349" t="s">
        <v>153</v>
      </c>
      <c r="R8" s="349"/>
      <c r="S8" s="349"/>
      <c r="T8" s="349"/>
      <c r="U8" s="349"/>
      <c r="V8" s="349"/>
      <c r="W8" s="349">
        <v>150</v>
      </c>
      <c r="X8" s="349"/>
      <c r="Y8" s="349"/>
      <c r="Z8" s="349"/>
      <c r="AA8" s="349"/>
      <c r="AB8" s="349"/>
      <c r="AC8" s="349"/>
      <c r="AD8" s="349"/>
      <c r="AE8" s="349"/>
      <c r="AF8" s="349"/>
      <c r="AG8" s="349"/>
      <c r="AH8" s="349"/>
    </row>
    <row r="9" spans="2:34" ht="38.25" customHeight="1">
      <c r="B9" s="348" t="s">
        <v>141</v>
      </c>
      <c r="C9" s="348"/>
      <c r="D9" s="348"/>
      <c r="E9" s="348"/>
      <c r="F9" s="348"/>
      <c r="G9" s="349" t="s">
        <v>136</v>
      </c>
      <c r="H9" s="349"/>
      <c r="I9" s="349"/>
      <c r="J9" s="349"/>
      <c r="K9" s="349"/>
      <c r="L9" s="349"/>
      <c r="M9" s="349"/>
      <c r="N9" s="349"/>
      <c r="O9" s="349"/>
      <c r="P9" s="349"/>
      <c r="Q9" s="349" t="s">
        <v>154</v>
      </c>
      <c r="R9" s="349"/>
      <c r="S9" s="349"/>
      <c r="T9" s="349"/>
      <c r="U9" s="349"/>
      <c r="V9" s="349"/>
      <c r="W9" s="349">
        <v>150</v>
      </c>
      <c r="X9" s="349"/>
      <c r="Y9" s="349"/>
      <c r="Z9" s="349"/>
      <c r="AA9" s="349"/>
      <c r="AB9" s="349"/>
      <c r="AC9" s="349"/>
      <c r="AD9" s="349"/>
      <c r="AE9" s="349"/>
      <c r="AF9" s="349"/>
      <c r="AG9" s="349"/>
      <c r="AH9" s="349"/>
    </row>
    <row r="10" spans="2:34" ht="38.25" customHeight="1">
      <c r="B10" s="348" t="s">
        <v>147</v>
      </c>
      <c r="C10" s="348"/>
      <c r="D10" s="348"/>
      <c r="E10" s="348"/>
      <c r="F10" s="348"/>
      <c r="G10" s="349" t="s">
        <v>136</v>
      </c>
      <c r="H10" s="349"/>
      <c r="I10" s="349"/>
      <c r="J10" s="349"/>
      <c r="K10" s="349"/>
      <c r="L10" s="349"/>
      <c r="M10" s="349"/>
      <c r="N10" s="349"/>
      <c r="O10" s="349"/>
      <c r="P10" s="349"/>
      <c r="Q10" s="349" t="s">
        <v>155</v>
      </c>
      <c r="R10" s="349"/>
      <c r="S10" s="349"/>
      <c r="T10" s="349"/>
      <c r="U10" s="349"/>
      <c r="V10" s="349"/>
      <c r="W10" s="349">
        <v>100</v>
      </c>
      <c r="X10" s="349"/>
      <c r="Y10" s="349"/>
      <c r="Z10" s="349"/>
      <c r="AA10" s="349"/>
      <c r="AB10" s="349"/>
      <c r="AC10" s="349"/>
      <c r="AD10" s="349"/>
      <c r="AE10" s="349"/>
      <c r="AF10" s="349"/>
      <c r="AG10" s="349"/>
      <c r="AH10" s="349"/>
    </row>
    <row r="11" spans="2:34" ht="38.25" customHeight="1">
      <c r="B11" s="348" t="s">
        <v>150</v>
      </c>
      <c r="C11" s="348"/>
      <c r="D11" s="348"/>
      <c r="E11" s="348"/>
      <c r="F11" s="348"/>
      <c r="G11" s="349" t="s">
        <v>136</v>
      </c>
      <c r="H11" s="349"/>
      <c r="I11" s="349"/>
      <c r="J11" s="349"/>
      <c r="K11" s="349"/>
      <c r="L11" s="349"/>
      <c r="M11" s="349"/>
      <c r="N11" s="349"/>
      <c r="O11" s="349"/>
      <c r="P11" s="349"/>
      <c r="Q11" s="349" t="s">
        <v>156</v>
      </c>
      <c r="R11" s="349"/>
      <c r="S11" s="349"/>
      <c r="T11" s="349"/>
      <c r="U11" s="349"/>
      <c r="V11" s="349"/>
      <c r="W11" s="349">
        <v>150</v>
      </c>
      <c r="X11" s="349"/>
      <c r="Y11" s="349"/>
      <c r="Z11" s="349"/>
      <c r="AA11" s="349"/>
      <c r="AB11" s="349"/>
      <c r="AC11" s="349"/>
      <c r="AD11" s="349"/>
      <c r="AE11" s="349"/>
      <c r="AF11" s="349"/>
      <c r="AG11" s="349"/>
      <c r="AH11" s="349"/>
    </row>
    <row r="12" spans="2:34" ht="38.25" customHeight="1">
      <c r="B12" s="348" t="s">
        <v>143</v>
      </c>
      <c r="C12" s="348"/>
      <c r="D12" s="348"/>
      <c r="E12" s="348"/>
      <c r="F12" s="348"/>
      <c r="G12" s="349" t="s">
        <v>136</v>
      </c>
      <c r="H12" s="349"/>
      <c r="I12" s="349"/>
      <c r="J12" s="349"/>
      <c r="K12" s="349"/>
      <c r="L12" s="349"/>
      <c r="M12" s="349"/>
      <c r="N12" s="349"/>
      <c r="O12" s="349"/>
      <c r="P12" s="349"/>
      <c r="Q12" s="349" t="s">
        <v>157</v>
      </c>
      <c r="R12" s="349"/>
      <c r="S12" s="349"/>
      <c r="T12" s="349"/>
      <c r="U12" s="349"/>
      <c r="V12" s="349"/>
      <c r="W12" s="349">
        <v>150</v>
      </c>
      <c r="X12" s="349"/>
      <c r="Y12" s="349"/>
      <c r="Z12" s="349"/>
      <c r="AA12" s="349"/>
      <c r="AB12" s="349"/>
      <c r="AC12" s="349"/>
      <c r="AD12" s="349"/>
      <c r="AE12" s="349"/>
      <c r="AF12" s="349"/>
      <c r="AG12" s="349"/>
      <c r="AH12" s="349"/>
    </row>
    <row r="13" spans="2:34" ht="38.25" customHeight="1">
      <c r="B13" s="348" t="s">
        <v>144</v>
      </c>
      <c r="C13" s="348"/>
      <c r="D13" s="348"/>
      <c r="E13" s="348"/>
      <c r="F13" s="348"/>
      <c r="G13" s="349" t="s">
        <v>136</v>
      </c>
      <c r="H13" s="349"/>
      <c r="I13" s="349"/>
      <c r="J13" s="349"/>
      <c r="K13" s="349"/>
      <c r="L13" s="349"/>
      <c r="M13" s="349"/>
      <c r="N13" s="349"/>
      <c r="O13" s="349"/>
      <c r="P13" s="349"/>
      <c r="Q13" s="349" t="s">
        <v>158</v>
      </c>
      <c r="R13" s="349"/>
      <c r="S13" s="349"/>
      <c r="T13" s="349"/>
      <c r="U13" s="349"/>
      <c r="V13" s="349"/>
      <c r="W13" s="349">
        <v>250</v>
      </c>
      <c r="X13" s="349"/>
      <c r="Y13" s="349"/>
      <c r="Z13" s="349"/>
      <c r="AA13" s="349"/>
      <c r="AB13" s="349"/>
      <c r="AC13" s="349"/>
      <c r="AD13" s="349"/>
      <c r="AE13" s="349"/>
      <c r="AF13" s="349"/>
      <c r="AG13" s="349"/>
      <c r="AH13" s="349"/>
    </row>
    <row r="14" spans="2:34" ht="38.25" customHeight="1">
      <c r="B14" s="348" t="s">
        <v>145</v>
      </c>
      <c r="C14" s="348"/>
      <c r="D14" s="348"/>
      <c r="E14" s="348"/>
      <c r="F14" s="348"/>
      <c r="G14" s="349" t="s">
        <v>159</v>
      </c>
      <c r="H14" s="349"/>
      <c r="I14" s="349"/>
      <c r="J14" s="349"/>
      <c r="K14" s="349"/>
      <c r="L14" s="349"/>
      <c r="M14" s="349"/>
      <c r="N14" s="349"/>
      <c r="O14" s="349"/>
      <c r="P14" s="349"/>
      <c r="Q14" s="349"/>
      <c r="R14" s="349"/>
      <c r="S14" s="349"/>
      <c r="T14" s="349"/>
      <c r="U14" s="349"/>
      <c r="V14" s="349"/>
      <c r="W14" s="349"/>
      <c r="X14" s="349"/>
      <c r="Y14" s="349"/>
      <c r="Z14" s="349"/>
      <c r="AA14" s="349"/>
      <c r="AB14" s="349"/>
      <c r="AC14" s="349">
        <v>150</v>
      </c>
      <c r="AD14" s="349"/>
      <c r="AE14" s="349"/>
      <c r="AF14" s="349"/>
      <c r="AG14" s="349"/>
      <c r="AH14" s="349"/>
    </row>
    <row r="15" spans="2:34" ht="38.25" customHeight="1">
      <c r="B15" s="348" t="s">
        <v>146</v>
      </c>
      <c r="C15" s="348"/>
      <c r="D15" s="348"/>
      <c r="E15" s="348"/>
      <c r="F15" s="348"/>
      <c r="G15" s="349" t="s">
        <v>159</v>
      </c>
      <c r="H15" s="349"/>
      <c r="I15" s="349"/>
      <c r="J15" s="349"/>
      <c r="K15" s="349"/>
      <c r="L15" s="349"/>
      <c r="M15" s="349"/>
      <c r="N15" s="349"/>
      <c r="O15" s="349"/>
      <c r="P15" s="349"/>
      <c r="Q15" s="349"/>
      <c r="R15" s="349"/>
      <c r="S15" s="349"/>
      <c r="T15" s="349"/>
      <c r="U15" s="349"/>
      <c r="V15" s="349"/>
      <c r="W15" s="349"/>
      <c r="X15" s="349"/>
      <c r="Y15" s="349"/>
      <c r="Z15" s="349"/>
      <c r="AA15" s="349"/>
      <c r="AB15" s="349"/>
      <c r="AC15" s="349">
        <v>150</v>
      </c>
      <c r="AD15" s="349"/>
      <c r="AE15" s="349"/>
      <c r="AF15" s="349"/>
      <c r="AG15" s="349"/>
      <c r="AH15" s="349"/>
    </row>
    <row r="16" spans="2:34" ht="38.25" customHeight="1">
      <c r="B16" s="348" t="s">
        <v>142</v>
      </c>
      <c r="C16" s="348"/>
      <c r="D16" s="348"/>
      <c r="E16" s="348"/>
      <c r="F16" s="348"/>
      <c r="G16" s="349" t="s">
        <v>136</v>
      </c>
      <c r="H16" s="349"/>
      <c r="I16" s="349"/>
      <c r="J16" s="349"/>
      <c r="K16" s="349"/>
      <c r="L16" s="349"/>
      <c r="M16" s="349"/>
      <c r="N16" s="349"/>
      <c r="O16" s="349"/>
      <c r="P16" s="349"/>
      <c r="Q16" s="349" t="s">
        <v>160</v>
      </c>
      <c r="R16" s="349"/>
      <c r="S16" s="349"/>
      <c r="T16" s="349"/>
      <c r="U16" s="349"/>
      <c r="V16" s="349"/>
      <c r="W16" s="349">
        <v>100</v>
      </c>
      <c r="X16" s="349"/>
      <c r="Y16" s="349"/>
      <c r="Z16" s="349"/>
      <c r="AA16" s="349"/>
      <c r="AB16" s="349"/>
      <c r="AC16" s="349"/>
      <c r="AD16" s="349"/>
      <c r="AE16" s="349"/>
      <c r="AF16" s="349"/>
      <c r="AG16" s="349"/>
      <c r="AH16" s="349"/>
    </row>
    <row r="17" spans="2:34" ht="38.25" customHeight="1">
      <c r="B17" s="348" t="s">
        <v>151</v>
      </c>
      <c r="C17" s="348"/>
      <c r="D17" s="348"/>
      <c r="E17" s="348"/>
      <c r="F17" s="348"/>
      <c r="G17" s="349" t="s">
        <v>136</v>
      </c>
      <c r="H17" s="349"/>
      <c r="I17" s="349"/>
      <c r="J17" s="349"/>
      <c r="K17" s="349"/>
      <c r="L17" s="349"/>
      <c r="M17" s="349"/>
      <c r="N17" s="349"/>
      <c r="O17" s="349"/>
      <c r="P17" s="349"/>
      <c r="Q17" s="349" t="s">
        <v>161</v>
      </c>
      <c r="R17" s="349"/>
      <c r="S17" s="349"/>
      <c r="T17" s="349"/>
      <c r="U17" s="349"/>
      <c r="V17" s="349"/>
      <c r="W17" s="349">
        <v>75</v>
      </c>
      <c r="X17" s="349"/>
      <c r="Y17" s="349"/>
      <c r="Z17" s="349"/>
      <c r="AA17" s="349"/>
      <c r="AB17" s="349"/>
      <c r="AC17" s="349"/>
      <c r="AD17" s="349"/>
      <c r="AE17" s="349"/>
      <c r="AF17" s="349"/>
      <c r="AG17" s="349"/>
      <c r="AH17" s="349"/>
    </row>
    <row r="18" spans="2:34" ht="38.25" customHeight="1">
      <c r="B18" s="348" t="s">
        <v>152</v>
      </c>
      <c r="C18" s="348"/>
      <c r="D18" s="348"/>
      <c r="E18" s="348"/>
      <c r="F18" s="348"/>
      <c r="G18" s="349" t="s">
        <v>136</v>
      </c>
      <c r="H18" s="349"/>
      <c r="I18" s="349"/>
      <c r="J18" s="349"/>
      <c r="K18" s="349"/>
      <c r="L18" s="349"/>
      <c r="M18" s="349"/>
      <c r="N18" s="349"/>
      <c r="O18" s="349"/>
      <c r="P18" s="349"/>
      <c r="Q18" s="349"/>
      <c r="R18" s="349"/>
      <c r="S18" s="349"/>
      <c r="T18" s="349"/>
      <c r="U18" s="349"/>
      <c r="V18" s="349"/>
      <c r="W18" s="349">
        <v>50</v>
      </c>
      <c r="X18" s="349"/>
      <c r="Y18" s="349"/>
      <c r="Z18" s="349"/>
      <c r="AA18" s="349"/>
      <c r="AB18" s="349"/>
      <c r="AC18" s="349"/>
      <c r="AD18" s="349"/>
      <c r="AE18" s="349"/>
      <c r="AF18" s="349"/>
      <c r="AG18" s="349"/>
      <c r="AH18" s="349"/>
    </row>
    <row r="19" spans="2:34" ht="38.25" customHeight="1">
      <c r="B19" s="348" t="s">
        <v>148</v>
      </c>
      <c r="C19" s="348"/>
      <c r="D19" s="348"/>
      <c r="E19" s="348"/>
      <c r="F19" s="348"/>
      <c r="G19" s="349" t="s">
        <v>285</v>
      </c>
      <c r="H19" s="349"/>
      <c r="I19" s="349"/>
      <c r="J19" s="349"/>
      <c r="K19" s="349"/>
      <c r="L19" s="349"/>
      <c r="M19" s="349"/>
      <c r="N19" s="349"/>
      <c r="O19" s="349"/>
      <c r="P19" s="349"/>
      <c r="Q19" s="349" t="s">
        <v>162</v>
      </c>
      <c r="R19" s="349"/>
      <c r="S19" s="349"/>
      <c r="T19" s="349"/>
      <c r="U19" s="349"/>
      <c r="V19" s="349"/>
      <c r="W19" s="349">
        <v>175</v>
      </c>
      <c r="X19" s="349"/>
      <c r="Y19" s="349"/>
      <c r="Z19" s="349"/>
      <c r="AA19" s="349"/>
      <c r="AB19" s="349"/>
      <c r="AC19" s="349">
        <v>200</v>
      </c>
      <c r="AD19" s="349"/>
      <c r="AE19" s="349"/>
      <c r="AF19" s="349"/>
      <c r="AG19" s="349"/>
      <c r="AH19" s="349"/>
    </row>
    <row r="20" spans="2:34" ht="38.25" customHeight="1">
      <c r="B20" s="348" t="s">
        <v>149</v>
      </c>
      <c r="C20" s="348"/>
      <c r="D20" s="348"/>
      <c r="E20" s="348"/>
      <c r="F20" s="348"/>
      <c r="G20" s="349" t="s">
        <v>136</v>
      </c>
      <c r="H20" s="349"/>
      <c r="I20" s="349"/>
      <c r="J20" s="349"/>
      <c r="K20" s="349"/>
      <c r="L20" s="349"/>
      <c r="M20" s="349"/>
      <c r="N20" s="349"/>
      <c r="O20" s="349"/>
      <c r="P20" s="349"/>
      <c r="Q20" s="349" t="s">
        <v>163</v>
      </c>
      <c r="R20" s="349"/>
      <c r="S20" s="349"/>
      <c r="T20" s="349"/>
      <c r="U20" s="349"/>
      <c r="V20" s="349"/>
      <c r="W20" s="349">
        <v>400</v>
      </c>
      <c r="X20" s="349"/>
      <c r="Y20" s="349"/>
      <c r="Z20" s="349"/>
      <c r="AA20" s="349"/>
      <c r="AB20" s="349"/>
      <c r="AC20" s="349"/>
      <c r="AD20" s="349"/>
      <c r="AE20" s="349"/>
      <c r="AF20" s="349"/>
      <c r="AG20" s="349"/>
      <c r="AH20" s="349"/>
    </row>
    <row r="21" spans="2:34" ht="16.5" customHeight="1" thickBot="1">
      <c r="B21" s="346" t="s">
        <v>131</v>
      </c>
      <c r="C21" s="346"/>
      <c r="D21" s="346"/>
      <c r="E21" s="346"/>
      <c r="F21" s="346"/>
      <c r="G21" s="351"/>
      <c r="H21" s="351"/>
      <c r="I21" s="351"/>
      <c r="J21" s="351"/>
      <c r="K21" s="351"/>
      <c r="L21" s="351"/>
      <c r="M21" s="351"/>
      <c r="N21" s="351"/>
      <c r="O21" s="351"/>
      <c r="P21" s="351"/>
      <c r="Q21" s="351"/>
      <c r="R21" s="351"/>
      <c r="S21" s="351"/>
      <c r="T21" s="351"/>
      <c r="U21" s="351"/>
      <c r="V21" s="351"/>
      <c r="W21" s="355">
        <f>SUM(W7:AB20)</f>
        <v>2000</v>
      </c>
      <c r="X21" s="355"/>
      <c r="Y21" s="355"/>
      <c r="Z21" s="355"/>
      <c r="AA21" s="355"/>
      <c r="AB21" s="355"/>
      <c r="AC21" s="355">
        <f>SUM(AC7:AH20)</f>
        <v>500</v>
      </c>
      <c r="AD21" s="355"/>
      <c r="AE21" s="355"/>
      <c r="AF21" s="355"/>
      <c r="AG21" s="355"/>
      <c r="AH21" s="355"/>
    </row>
    <row r="22" spans="3:22" ht="16.5">
      <c r="C22" s="352">
        <f>W21</f>
        <v>2000</v>
      </c>
      <c r="D22" s="352"/>
      <c r="E22" s="352"/>
      <c r="F22" s="352"/>
      <c r="G22" s="352"/>
      <c r="H22" s="352"/>
      <c r="I22" s="195" t="s">
        <v>102</v>
      </c>
      <c r="J22" s="352">
        <f>W21+AC21</f>
        <v>2500</v>
      </c>
      <c r="K22" s="352"/>
      <c r="L22" s="352"/>
      <c r="M22" s="352"/>
      <c r="N22" s="352"/>
      <c r="O22" s="352"/>
      <c r="P22" s="195" t="s">
        <v>101</v>
      </c>
      <c r="Q22" s="357">
        <f>C22/J22</f>
        <v>0.8</v>
      </c>
      <c r="R22" s="357"/>
      <c r="S22" s="357"/>
      <c r="T22" s="196" t="s">
        <v>134</v>
      </c>
      <c r="U22" s="196" t="s">
        <v>123</v>
      </c>
      <c r="V22" s="196"/>
    </row>
    <row r="23" spans="3:15" ht="12.75" customHeight="1">
      <c r="C23" s="353" t="s">
        <v>132</v>
      </c>
      <c r="D23" s="353"/>
      <c r="E23" s="353"/>
      <c r="F23" s="353"/>
      <c r="G23" s="353"/>
      <c r="H23" s="353"/>
      <c r="I23" s="215"/>
      <c r="J23" s="353" t="s">
        <v>133</v>
      </c>
      <c r="K23" s="353"/>
      <c r="L23" s="353"/>
      <c r="M23" s="353"/>
      <c r="N23" s="353"/>
      <c r="O23" s="353"/>
    </row>
    <row r="24" spans="3:15" ht="10.5" customHeight="1">
      <c r="C24" s="354"/>
      <c r="D24" s="354"/>
      <c r="E24" s="354"/>
      <c r="F24" s="354"/>
      <c r="G24" s="354"/>
      <c r="H24" s="354"/>
      <c r="I24" s="215"/>
      <c r="J24" s="354"/>
      <c r="K24" s="354"/>
      <c r="L24" s="354"/>
      <c r="M24" s="354"/>
      <c r="N24" s="354"/>
      <c r="O24" s="354"/>
    </row>
    <row r="25" ht="33.75" customHeight="1"/>
    <row r="26" spans="1:35" ht="24">
      <c r="A26" s="360" t="s">
        <v>164</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row>
    <row r="28" spans="2:46" ht="15.75" customHeight="1">
      <c r="B28" s="345" t="s">
        <v>121</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210"/>
      <c r="AJ28" s="210"/>
      <c r="AK28" s="213"/>
      <c r="AL28" s="213"/>
      <c r="AM28" s="213"/>
      <c r="AN28" s="213"/>
      <c r="AO28" s="213"/>
      <c r="AP28" s="213"/>
      <c r="AQ28" s="213"/>
      <c r="AR28" s="213"/>
      <c r="AS28" s="213"/>
      <c r="AT28" s="213"/>
    </row>
    <row r="29" spans="2:34" ht="18" customHeight="1">
      <c r="B29" s="346" t="s">
        <v>126</v>
      </c>
      <c r="C29" s="346"/>
      <c r="D29" s="346"/>
      <c r="E29" s="346"/>
      <c r="F29" s="346"/>
      <c r="G29" s="346" t="s">
        <v>127</v>
      </c>
      <c r="H29" s="346"/>
      <c r="I29" s="346"/>
      <c r="J29" s="346"/>
      <c r="K29" s="346"/>
      <c r="L29" s="346"/>
      <c r="M29" s="346"/>
      <c r="N29" s="346"/>
      <c r="O29" s="346"/>
      <c r="P29" s="346"/>
      <c r="Q29" s="346" t="s">
        <v>128</v>
      </c>
      <c r="R29" s="346"/>
      <c r="S29" s="346"/>
      <c r="T29" s="346"/>
      <c r="U29" s="346"/>
      <c r="V29" s="346"/>
      <c r="W29" s="346" t="s">
        <v>129</v>
      </c>
      <c r="X29" s="346"/>
      <c r="Y29" s="346"/>
      <c r="Z29" s="346"/>
      <c r="AA29" s="346"/>
      <c r="AB29" s="346"/>
      <c r="AC29" s="346" t="s">
        <v>130</v>
      </c>
      <c r="AD29" s="346"/>
      <c r="AE29" s="346"/>
      <c r="AF29" s="346"/>
      <c r="AG29" s="346"/>
      <c r="AH29" s="346"/>
    </row>
    <row r="30" spans="2:34" ht="38.25" customHeight="1">
      <c r="B30" s="356"/>
      <c r="C30" s="356"/>
      <c r="D30" s="356"/>
      <c r="E30" s="356"/>
      <c r="F30" s="356"/>
      <c r="G30" s="358"/>
      <c r="H30" s="358"/>
      <c r="I30" s="358"/>
      <c r="J30" s="358"/>
      <c r="K30" s="358"/>
      <c r="L30" s="358"/>
      <c r="M30" s="358"/>
      <c r="N30" s="358"/>
      <c r="O30" s="358"/>
      <c r="P30" s="358"/>
      <c r="Q30" s="356"/>
      <c r="R30" s="356"/>
      <c r="S30" s="356"/>
      <c r="T30" s="356"/>
      <c r="U30" s="356"/>
      <c r="V30" s="356"/>
      <c r="W30" s="356"/>
      <c r="X30" s="356"/>
      <c r="Y30" s="356"/>
      <c r="Z30" s="356"/>
      <c r="AA30" s="356"/>
      <c r="AB30" s="356"/>
      <c r="AC30" s="356"/>
      <c r="AD30" s="356"/>
      <c r="AE30" s="356"/>
      <c r="AF30" s="356"/>
      <c r="AG30" s="356"/>
      <c r="AH30" s="356"/>
    </row>
    <row r="31" spans="2:34" ht="38.25" customHeight="1">
      <c r="B31" s="356"/>
      <c r="C31" s="356"/>
      <c r="D31" s="356"/>
      <c r="E31" s="356"/>
      <c r="F31" s="356"/>
      <c r="G31" s="358"/>
      <c r="H31" s="358"/>
      <c r="I31" s="358"/>
      <c r="J31" s="358"/>
      <c r="K31" s="358"/>
      <c r="L31" s="358"/>
      <c r="M31" s="358"/>
      <c r="N31" s="358"/>
      <c r="O31" s="358"/>
      <c r="P31" s="358"/>
      <c r="Q31" s="356"/>
      <c r="R31" s="356"/>
      <c r="S31" s="356"/>
      <c r="T31" s="356"/>
      <c r="U31" s="356"/>
      <c r="V31" s="356"/>
      <c r="W31" s="356"/>
      <c r="X31" s="356"/>
      <c r="Y31" s="356"/>
      <c r="Z31" s="356"/>
      <c r="AA31" s="356"/>
      <c r="AB31" s="356"/>
      <c r="AC31" s="356"/>
      <c r="AD31" s="356"/>
      <c r="AE31" s="356"/>
      <c r="AF31" s="356"/>
      <c r="AG31" s="356"/>
      <c r="AH31" s="356"/>
    </row>
    <row r="32" spans="2:34" ht="38.25" customHeight="1">
      <c r="B32" s="356"/>
      <c r="C32" s="356"/>
      <c r="D32" s="356"/>
      <c r="E32" s="356"/>
      <c r="F32" s="356"/>
      <c r="G32" s="358"/>
      <c r="H32" s="358"/>
      <c r="I32" s="358"/>
      <c r="J32" s="358"/>
      <c r="K32" s="358"/>
      <c r="L32" s="358"/>
      <c r="M32" s="358"/>
      <c r="N32" s="358"/>
      <c r="O32" s="358"/>
      <c r="P32" s="358"/>
      <c r="Q32" s="356"/>
      <c r="R32" s="356"/>
      <c r="S32" s="356"/>
      <c r="T32" s="356"/>
      <c r="U32" s="356"/>
      <c r="V32" s="356"/>
      <c r="W32" s="356"/>
      <c r="X32" s="356"/>
      <c r="Y32" s="356"/>
      <c r="Z32" s="356"/>
      <c r="AA32" s="356"/>
      <c r="AB32" s="356"/>
      <c r="AC32" s="356"/>
      <c r="AD32" s="356"/>
      <c r="AE32" s="356"/>
      <c r="AF32" s="356"/>
      <c r="AG32" s="356"/>
      <c r="AH32" s="356"/>
    </row>
    <row r="33" spans="2:34" ht="38.25" customHeight="1">
      <c r="B33" s="356"/>
      <c r="C33" s="356"/>
      <c r="D33" s="356"/>
      <c r="E33" s="356"/>
      <c r="F33" s="356"/>
      <c r="G33" s="358"/>
      <c r="H33" s="358"/>
      <c r="I33" s="358"/>
      <c r="J33" s="358"/>
      <c r="K33" s="358"/>
      <c r="L33" s="358"/>
      <c r="M33" s="358"/>
      <c r="N33" s="358"/>
      <c r="O33" s="358"/>
      <c r="P33" s="358"/>
      <c r="Q33" s="356"/>
      <c r="R33" s="356"/>
      <c r="S33" s="356"/>
      <c r="T33" s="356"/>
      <c r="U33" s="356"/>
      <c r="V33" s="356"/>
      <c r="W33" s="356"/>
      <c r="X33" s="356"/>
      <c r="Y33" s="356"/>
      <c r="Z33" s="356"/>
      <c r="AA33" s="356"/>
      <c r="AB33" s="356"/>
      <c r="AC33" s="356"/>
      <c r="AD33" s="356"/>
      <c r="AE33" s="356"/>
      <c r="AF33" s="356"/>
      <c r="AG33" s="356"/>
      <c r="AH33" s="356"/>
    </row>
    <row r="34" spans="2:34" ht="38.25" customHeight="1">
      <c r="B34" s="356"/>
      <c r="C34" s="356"/>
      <c r="D34" s="356"/>
      <c r="E34" s="356"/>
      <c r="F34" s="356"/>
      <c r="G34" s="358"/>
      <c r="H34" s="358"/>
      <c r="I34" s="358"/>
      <c r="J34" s="358"/>
      <c r="K34" s="358"/>
      <c r="L34" s="358"/>
      <c r="M34" s="358"/>
      <c r="N34" s="358"/>
      <c r="O34" s="358"/>
      <c r="P34" s="358"/>
      <c r="Q34" s="356"/>
      <c r="R34" s="356"/>
      <c r="S34" s="356"/>
      <c r="T34" s="356"/>
      <c r="U34" s="356"/>
      <c r="V34" s="356"/>
      <c r="W34" s="356"/>
      <c r="X34" s="356"/>
      <c r="Y34" s="356"/>
      <c r="Z34" s="356"/>
      <c r="AA34" s="356"/>
      <c r="AB34" s="356"/>
      <c r="AC34" s="356"/>
      <c r="AD34" s="356"/>
      <c r="AE34" s="356"/>
      <c r="AF34" s="356"/>
      <c r="AG34" s="356"/>
      <c r="AH34" s="356"/>
    </row>
    <row r="35" spans="2:34" ht="38.25" customHeight="1">
      <c r="B35" s="356"/>
      <c r="C35" s="356"/>
      <c r="D35" s="356"/>
      <c r="E35" s="356"/>
      <c r="F35" s="356"/>
      <c r="G35" s="358"/>
      <c r="H35" s="358"/>
      <c r="I35" s="358"/>
      <c r="J35" s="358"/>
      <c r="K35" s="358"/>
      <c r="L35" s="358"/>
      <c r="M35" s="358"/>
      <c r="N35" s="358"/>
      <c r="O35" s="358"/>
      <c r="P35" s="358"/>
      <c r="Q35" s="356"/>
      <c r="R35" s="356"/>
      <c r="S35" s="356"/>
      <c r="T35" s="356"/>
      <c r="U35" s="356"/>
      <c r="V35" s="356"/>
      <c r="W35" s="356"/>
      <c r="X35" s="356"/>
      <c r="Y35" s="356"/>
      <c r="Z35" s="356"/>
      <c r="AA35" s="356"/>
      <c r="AB35" s="356"/>
      <c r="AC35" s="356"/>
      <c r="AD35" s="356"/>
      <c r="AE35" s="356"/>
      <c r="AF35" s="356"/>
      <c r="AG35" s="356"/>
      <c r="AH35" s="356"/>
    </row>
    <row r="36" spans="2:34" ht="38.25" customHeight="1">
      <c r="B36" s="356"/>
      <c r="C36" s="356"/>
      <c r="D36" s="356"/>
      <c r="E36" s="356"/>
      <c r="F36" s="356"/>
      <c r="G36" s="358"/>
      <c r="H36" s="358"/>
      <c r="I36" s="358"/>
      <c r="J36" s="358"/>
      <c r="K36" s="358"/>
      <c r="L36" s="358"/>
      <c r="M36" s="358"/>
      <c r="N36" s="358"/>
      <c r="O36" s="358"/>
      <c r="P36" s="358"/>
      <c r="Q36" s="356"/>
      <c r="R36" s="356"/>
      <c r="S36" s="356"/>
      <c r="T36" s="356"/>
      <c r="U36" s="356"/>
      <c r="V36" s="356"/>
      <c r="W36" s="356"/>
      <c r="X36" s="356"/>
      <c r="Y36" s="356"/>
      <c r="Z36" s="356"/>
      <c r="AA36" s="356"/>
      <c r="AB36" s="356"/>
      <c r="AC36" s="356"/>
      <c r="AD36" s="356"/>
      <c r="AE36" s="356"/>
      <c r="AF36" s="356"/>
      <c r="AG36" s="356"/>
      <c r="AH36" s="356"/>
    </row>
    <row r="37" spans="2:34" ht="38.25" customHeight="1">
      <c r="B37" s="356"/>
      <c r="C37" s="356"/>
      <c r="D37" s="356"/>
      <c r="E37" s="356"/>
      <c r="F37" s="356"/>
      <c r="G37" s="358"/>
      <c r="H37" s="358"/>
      <c r="I37" s="358"/>
      <c r="J37" s="358"/>
      <c r="K37" s="358"/>
      <c r="L37" s="358"/>
      <c r="M37" s="358"/>
      <c r="N37" s="358"/>
      <c r="O37" s="358"/>
      <c r="P37" s="358"/>
      <c r="Q37" s="356"/>
      <c r="R37" s="356"/>
      <c r="S37" s="356"/>
      <c r="T37" s="356"/>
      <c r="U37" s="356"/>
      <c r="V37" s="356"/>
      <c r="W37" s="356"/>
      <c r="X37" s="356"/>
      <c r="Y37" s="356"/>
      <c r="Z37" s="356"/>
      <c r="AA37" s="356"/>
      <c r="AB37" s="356"/>
      <c r="AC37" s="356"/>
      <c r="AD37" s="356"/>
      <c r="AE37" s="356"/>
      <c r="AF37" s="356"/>
      <c r="AG37" s="356"/>
      <c r="AH37" s="356"/>
    </row>
    <row r="38" spans="2:34" ht="38.25" customHeight="1">
      <c r="B38" s="356"/>
      <c r="C38" s="356"/>
      <c r="D38" s="356"/>
      <c r="E38" s="356"/>
      <c r="F38" s="356"/>
      <c r="G38" s="358"/>
      <c r="H38" s="358"/>
      <c r="I38" s="358"/>
      <c r="J38" s="358"/>
      <c r="K38" s="358"/>
      <c r="L38" s="358"/>
      <c r="M38" s="358"/>
      <c r="N38" s="358"/>
      <c r="O38" s="358"/>
      <c r="P38" s="358"/>
      <c r="Q38" s="356"/>
      <c r="R38" s="356"/>
      <c r="S38" s="356"/>
      <c r="T38" s="356"/>
      <c r="U38" s="356"/>
      <c r="V38" s="356"/>
      <c r="W38" s="356"/>
      <c r="X38" s="356"/>
      <c r="Y38" s="356"/>
      <c r="Z38" s="356"/>
      <c r="AA38" s="356"/>
      <c r="AB38" s="356"/>
      <c r="AC38" s="356"/>
      <c r="AD38" s="356"/>
      <c r="AE38" s="356"/>
      <c r="AF38" s="356"/>
      <c r="AG38" s="356"/>
      <c r="AH38" s="356"/>
    </row>
    <row r="39" spans="2:34" ht="38.25" customHeight="1">
      <c r="B39" s="356"/>
      <c r="C39" s="356"/>
      <c r="D39" s="356"/>
      <c r="E39" s="356"/>
      <c r="F39" s="356"/>
      <c r="G39" s="358"/>
      <c r="H39" s="358"/>
      <c r="I39" s="358"/>
      <c r="J39" s="358"/>
      <c r="K39" s="358"/>
      <c r="L39" s="358"/>
      <c r="M39" s="358"/>
      <c r="N39" s="358"/>
      <c r="O39" s="358"/>
      <c r="P39" s="358"/>
      <c r="Q39" s="356"/>
      <c r="R39" s="356"/>
      <c r="S39" s="356"/>
      <c r="T39" s="356"/>
      <c r="U39" s="356"/>
      <c r="V39" s="356"/>
      <c r="W39" s="356"/>
      <c r="X39" s="356"/>
      <c r="Y39" s="356"/>
      <c r="Z39" s="356"/>
      <c r="AA39" s="356"/>
      <c r="AB39" s="356"/>
      <c r="AC39" s="356"/>
      <c r="AD39" s="356"/>
      <c r="AE39" s="356"/>
      <c r="AF39" s="356"/>
      <c r="AG39" s="356"/>
      <c r="AH39" s="356"/>
    </row>
    <row r="40" spans="2:34" ht="38.25" customHeight="1">
      <c r="B40" s="356"/>
      <c r="C40" s="356"/>
      <c r="D40" s="356"/>
      <c r="E40" s="356"/>
      <c r="F40" s="356"/>
      <c r="G40" s="358"/>
      <c r="H40" s="358"/>
      <c r="I40" s="358"/>
      <c r="J40" s="358"/>
      <c r="K40" s="358"/>
      <c r="L40" s="358"/>
      <c r="M40" s="358"/>
      <c r="N40" s="358"/>
      <c r="O40" s="358"/>
      <c r="P40" s="358"/>
      <c r="Q40" s="356"/>
      <c r="R40" s="356"/>
      <c r="S40" s="356"/>
      <c r="T40" s="356"/>
      <c r="U40" s="356"/>
      <c r="V40" s="356"/>
      <c r="W40" s="356"/>
      <c r="X40" s="356"/>
      <c r="Y40" s="356"/>
      <c r="Z40" s="356"/>
      <c r="AA40" s="356"/>
      <c r="AB40" s="356"/>
      <c r="AC40" s="356"/>
      <c r="AD40" s="356"/>
      <c r="AE40" s="356"/>
      <c r="AF40" s="356"/>
      <c r="AG40" s="356"/>
      <c r="AH40" s="356"/>
    </row>
    <row r="41" spans="2:34" ht="38.25" customHeight="1">
      <c r="B41" s="356"/>
      <c r="C41" s="356"/>
      <c r="D41" s="356"/>
      <c r="E41" s="356"/>
      <c r="F41" s="356"/>
      <c r="G41" s="358"/>
      <c r="H41" s="358"/>
      <c r="I41" s="358"/>
      <c r="J41" s="358"/>
      <c r="K41" s="358"/>
      <c r="L41" s="358"/>
      <c r="M41" s="358"/>
      <c r="N41" s="358"/>
      <c r="O41" s="358"/>
      <c r="P41" s="358"/>
      <c r="Q41" s="356"/>
      <c r="R41" s="356"/>
      <c r="S41" s="356"/>
      <c r="T41" s="356"/>
      <c r="U41" s="356"/>
      <c r="V41" s="356"/>
      <c r="W41" s="356"/>
      <c r="X41" s="356"/>
      <c r="Y41" s="356"/>
      <c r="Z41" s="356"/>
      <c r="AA41" s="356"/>
      <c r="AB41" s="356"/>
      <c r="AC41" s="356"/>
      <c r="AD41" s="356"/>
      <c r="AE41" s="356"/>
      <c r="AF41" s="356"/>
      <c r="AG41" s="356"/>
      <c r="AH41" s="356"/>
    </row>
    <row r="42" spans="2:34" ht="38.25" customHeight="1">
      <c r="B42" s="356"/>
      <c r="C42" s="356"/>
      <c r="D42" s="356"/>
      <c r="E42" s="356"/>
      <c r="F42" s="356"/>
      <c r="G42" s="358"/>
      <c r="H42" s="358"/>
      <c r="I42" s="358"/>
      <c r="J42" s="358"/>
      <c r="K42" s="358"/>
      <c r="L42" s="358"/>
      <c r="M42" s="358"/>
      <c r="N42" s="358"/>
      <c r="O42" s="358"/>
      <c r="P42" s="358"/>
      <c r="Q42" s="356"/>
      <c r="R42" s="356"/>
      <c r="S42" s="356"/>
      <c r="T42" s="356"/>
      <c r="U42" s="356"/>
      <c r="V42" s="356"/>
      <c r="W42" s="356"/>
      <c r="X42" s="356"/>
      <c r="Y42" s="356"/>
      <c r="Z42" s="356"/>
      <c r="AA42" s="356"/>
      <c r="AB42" s="356"/>
      <c r="AC42" s="356"/>
      <c r="AD42" s="356"/>
      <c r="AE42" s="356"/>
      <c r="AF42" s="356"/>
      <c r="AG42" s="356"/>
      <c r="AH42" s="356"/>
    </row>
    <row r="43" spans="2:34" ht="38.25" customHeight="1">
      <c r="B43" s="356"/>
      <c r="C43" s="356"/>
      <c r="D43" s="356"/>
      <c r="E43" s="356"/>
      <c r="F43" s="356"/>
      <c r="G43" s="358"/>
      <c r="H43" s="358"/>
      <c r="I43" s="358"/>
      <c r="J43" s="358"/>
      <c r="K43" s="358"/>
      <c r="L43" s="358"/>
      <c r="M43" s="358"/>
      <c r="N43" s="358"/>
      <c r="O43" s="358"/>
      <c r="P43" s="358"/>
      <c r="Q43" s="356"/>
      <c r="R43" s="356"/>
      <c r="S43" s="356"/>
      <c r="T43" s="356"/>
      <c r="U43" s="356"/>
      <c r="V43" s="356"/>
      <c r="W43" s="356"/>
      <c r="X43" s="356"/>
      <c r="Y43" s="356"/>
      <c r="Z43" s="356"/>
      <c r="AA43" s="356"/>
      <c r="AB43" s="356"/>
      <c r="AC43" s="356"/>
      <c r="AD43" s="356"/>
      <c r="AE43" s="356"/>
      <c r="AF43" s="356"/>
      <c r="AG43" s="356"/>
      <c r="AH43" s="356"/>
    </row>
    <row r="44" spans="2:34" ht="16.5" customHeight="1" thickBot="1">
      <c r="B44" s="346" t="s">
        <v>131</v>
      </c>
      <c r="C44" s="346"/>
      <c r="D44" s="346"/>
      <c r="E44" s="346"/>
      <c r="F44" s="346"/>
      <c r="G44" s="346"/>
      <c r="H44" s="346"/>
      <c r="I44" s="346"/>
      <c r="J44" s="346"/>
      <c r="K44" s="346"/>
      <c r="L44" s="346"/>
      <c r="M44" s="346"/>
      <c r="N44" s="346"/>
      <c r="O44" s="346"/>
      <c r="P44" s="346"/>
      <c r="Q44" s="346"/>
      <c r="R44" s="346"/>
      <c r="S44" s="346"/>
      <c r="T44" s="346"/>
      <c r="U44" s="346"/>
      <c r="V44" s="346"/>
      <c r="W44" s="359">
        <f>SUM(W30:AB43)</f>
        <v>0</v>
      </c>
      <c r="X44" s="359"/>
      <c r="Y44" s="359"/>
      <c r="Z44" s="359"/>
      <c r="AA44" s="359"/>
      <c r="AB44" s="359"/>
      <c r="AC44" s="359">
        <f>SUM(AC30:AH43)</f>
        <v>0</v>
      </c>
      <c r="AD44" s="359"/>
      <c r="AE44" s="359"/>
      <c r="AF44" s="359"/>
      <c r="AG44" s="359"/>
      <c r="AH44" s="359"/>
    </row>
    <row r="46" spans="3:22" ht="12.75">
      <c r="C46" s="361">
        <f>W44</f>
        <v>0</v>
      </c>
      <c r="D46" s="361"/>
      <c r="E46" s="361"/>
      <c r="F46" s="361"/>
      <c r="G46" s="361"/>
      <c r="H46" s="361"/>
      <c r="I46" s="195" t="s">
        <v>102</v>
      </c>
      <c r="J46" s="361">
        <f>W44+AC44</f>
        <v>0</v>
      </c>
      <c r="K46" s="361"/>
      <c r="L46" s="361"/>
      <c r="M46" s="361"/>
      <c r="N46" s="361"/>
      <c r="O46" s="361"/>
      <c r="P46" s="195" t="s">
        <v>101</v>
      </c>
      <c r="Q46" s="362" t="e">
        <f>C46/J46</f>
        <v>#DIV/0!</v>
      </c>
      <c r="R46" s="362"/>
      <c r="S46" s="362"/>
      <c r="T46" s="196" t="s">
        <v>134</v>
      </c>
      <c r="U46" s="196" t="s">
        <v>123</v>
      </c>
      <c r="V46" s="196"/>
    </row>
    <row r="47" spans="3:15" ht="12.75" customHeight="1">
      <c r="C47" s="353" t="s">
        <v>132</v>
      </c>
      <c r="D47" s="353"/>
      <c r="E47" s="353"/>
      <c r="F47" s="353"/>
      <c r="G47" s="353"/>
      <c r="H47" s="353"/>
      <c r="I47" s="215"/>
      <c r="J47" s="353" t="s">
        <v>133</v>
      </c>
      <c r="K47" s="353"/>
      <c r="L47" s="353"/>
      <c r="M47" s="353"/>
      <c r="N47" s="353"/>
      <c r="O47" s="353"/>
    </row>
    <row r="48" spans="3:15" ht="10.5" customHeight="1">
      <c r="C48" s="354"/>
      <c r="D48" s="354"/>
      <c r="E48" s="354"/>
      <c r="F48" s="354"/>
      <c r="G48" s="354"/>
      <c r="H48" s="354"/>
      <c r="I48" s="215"/>
      <c r="J48" s="354"/>
      <c r="K48" s="354"/>
      <c r="L48" s="354"/>
      <c r="M48" s="354"/>
      <c r="N48" s="354"/>
      <c r="O48" s="354"/>
    </row>
  </sheetData>
  <sheetProtection/>
  <mergeCells count="175">
    <mergeCell ref="C47:H48"/>
    <mergeCell ref="J47:O48"/>
    <mergeCell ref="A1:AI1"/>
    <mergeCell ref="A26:AI26"/>
    <mergeCell ref="AC44:AH44"/>
    <mergeCell ref="C46:H46"/>
    <mergeCell ref="J46:O46"/>
    <mergeCell ref="Q46:S46"/>
    <mergeCell ref="B44:F44"/>
    <mergeCell ref="G44:P44"/>
    <mergeCell ref="Q44:V44"/>
    <mergeCell ref="W44:AB44"/>
    <mergeCell ref="AC42:AH42"/>
    <mergeCell ref="B43:F43"/>
    <mergeCell ref="G43:P43"/>
    <mergeCell ref="Q43:V43"/>
    <mergeCell ref="W43:AB43"/>
    <mergeCell ref="AC43:AH43"/>
    <mergeCell ref="B42:F42"/>
    <mergeCell ref="G42:P42"/>
    <mergeCell ref="Q42:V42"/>
    <mergeCell ref="W42:AB42"/>
    <mergeCell ref="AC40:AH40"/>
    <mergeCell ref="B41:F41"/>
    <mergeCell ref="G41:P41"/>
    <mergeCell ref="Q41:V41"/>
    <mergeCell ref="W41:AB41"/>
    <mergeCell ref="AC41:AH41"/>
    <mergeCell ref="B40:F40"/>
    <mergeCell ref="G40:P40"/>
    <mergeCell ref="Q40:V40"/>
    <mergeCell ref="W40:AB40"/>
    <mergeCell ref="AC38:AH38"/>
    <mergeCell ref="B39:F39"/>
    <mergeCell ref="G39:P39"/>
    <mergeCell ref="Q39:V39"/>
    <mergeCell ref="W39:AB39"/>
    <mergeCell ref="AC39:AH39"/>
    <mergeCell ref="B38:F38"/>
    <mergeCell ref="G38:P38"/>
    <mergeCell ref="Q38:V38"/>
    <mergeCell ref="W38:AB38"/>
    <mergeCell ref="AC36:AH36"/>
    <mergeCell ref="B37:F37"/>
    <mergeCell ref="G37:P37"/>
    <mergeCell ref="Q37:V37"/>
    <mergeCell ref="W37:AB37"/>
    <mergeCell ref="AC37:AH37"/>
    <mergeCell ref="B36:F36"/>
    <mergeCell ref="G36:P36"/>
    <mergeCell ref="Q36:V36"/>
    <mergeCell ref="W36:AB36"/>
    <mergeCell ref="AC34:AH34"/>
    <mergeCell ref="B35:F35"/>
    <mergeCell ref="G35:P35"/>
    <mergeCell ref="Q35:V35"/>
    <mergeCell ref="W35:AB35"/>
    <mergeCell ref="AC35:AH35"/>
    <mergeCell ref="B34:F34"/>
    <mergeCell ref="G34:P34"/>
    <mergeCell ref="Q34:V34"/>
    <mergeCell ref="W34:AB34"/>
    <mergeCell ref="AC32:AH32"/>
    <mergeCell ref="B33:F33"/>
    <mergeCell ref="G33:P33"/>
    <mergeCell ref="Q33:V33"/>
    <mergeCell ref="W33:AB33"/>
    <mergeCell ref="AC33:AH33"/>
    <mergeCell ref="B32:F32"/>
    <mergeCell ref="G32:P32"/>
    <mergeCell ref="B31:F31"/>
    <mergeCell ref="G31:P31"/>
    <mergeCell ref="Q31:V31"/>
    <mergeCell ref="W31:AB31"/>
    <mergeCell ref="AC31:AH31"/>
    <mergeCell ref="B30:F30"/>
    <mergeCell ref="G30:P30"/>
    <mergeCell ref="Q29:V29"/>
    <mergeCell ref="W29:AB29"/>
    <mergeCell ref="AC29:AH29"/>
    <mergeCell ref="J22:O22"/>
    <mergeCell ref="Q32:V32"/>
    <mergeCell ref="W32:AB32"/>
    <mergeCell ref="AC30:AH30"/>
    <mergeCell ref="J23:O24"/>
    <mergeCell ref="C22:H22"/>
    <mergeCell ref="C23:H24"/>
    <mergeCell ref="W21:AB21"/>
    <mergeCell ref="Q30:V30"/>
    <mergeCell ref="Q22:S22"/>
    <mergeCell ref="W30:AB30"/>
    <mergeCell ref="B28:AH28"/>
    <mergeCell ref="B29:F29"/>
    <mergeCell ref="G29:P29"/>
    <mergeCell ref="AC21:AH21"/>
    <mergeCell ref="AC20:AH20"/>
    <mergeCell ref="B20:F20"/>
    <mergeCell ref="G20:P20"/>
    <mergeCell ref="Q20:V20"/>
    <mergeCell ref="W20:AB20"/>
    <mergeCell ref="B21:F21"/>
    <mergeCell ref="G21:P21"/>
    <mergeCell ref="Q21:V21"/>
    <mergeCell ref="AC18:AH18"/>
    <mergeCell ref="B19:F19"/>
    <mergeCell ref="G19:P19"/>
    <mergeCell ref="Q19:V19"/>
    <mergeCell ref="W19:AB19"/>
    <mergeCell ref="AC19:AH19"/>
    <mergeCell ref="B18:F18"/>
    <mergeCell ref="G18:P18"/>
    <mergeCell ref="Q18:V18"/>
    <mergeCell ref="W18:AB18"/>
    <mergeCell ref="AC16:AH16"/>
    <mergeCell ref="B17:F17"/>
    <mergeCell ref="G17:P17"/>
    <mergeCell ref="Q17:V17"/>
    <mergeCell ref="W17:AB17"/>
    <mergeCell ref="AC17:AH17"/>
    <mergeCell ref="B16:F16"/>
    <mergeCell ref="G16:P16"/>
    <mergeCell ref="Q16:V16"/>
    <mergeCell ref="W16:AB16"/>
    <mergeCell ref="AC14:AH14"/>
    <mergeCell ref="B15:F15"/>
    <mergeCell ref="G15:P15"/>
    <mergeCell ref="Q15:V15"/>
    <mergeCell ref="W15:AB15"/>
    <mergeCell ref="AC15:AH15"/>
    <mergeCell ref="B14:F14"/>
    <mergeCell ref="G14:P14"/>
    <mergeCell ref="Q14:V14"/>
    <mergeCell ref="W14:AB14"/>
    <mergeCell ref="AC12:AH12"/>
    <mergeCell ref="B13:F13"/>
    <mergeCell ref="G13:P13"/>
    <mergeCell ref="Q13:V13"/>
    <mergeCell ref="W13:AB13"/>
    <mergeCell ref="AC13:AH13"/>
    <mergeCell ref="B12:F12"/>
    <mergeCell ref="G12:P12"/>
    <mergeCell ref="Q12:V12"/>
    <mergeCell ref="W12:AB12"/>
    <mergeCell ref="AC10:AH10"/>
    <mergeCell ref="B11:F11"/>
    <mergeCell ref="G11:P11"/>
    <mergeCell ref="Q11:V11"/>
    <mergeCell ref="W11:AB11"/>
    <mergeCell ref="AC11:AH11"/>
    <mergeCell ref="B10:F10"/>
    <mergeCell ref="G10:P10"/>
    <mergeCell ref="Q10:V10"/>
    <mergeCell ref="W10:AB10"/>
    <mergeCell ref="B9:F9"/>
    <mergeCell ref="G9:P9"/>
    <mergeCell ref="Q9:V9"/>
    <mergeCell ref="W9:AB9"/>
    <mergeCell ref="AC9:AH9"/>
    <mergeCell ref="B8:F8"/>
    <mergeCell ref="G8:P8"/>
    <mergeCell ref="Q8:V8"/>
    <mergeCell ref="W8:AB8"/>
    <mergeCell ref="B7:F7"/>
    <mergeCell ref="Q7:V7"/>
    <mergeCell ref="W7:AB7"/>
    <mergeCell ref="AC7:AH7"/>
    <mergeCell ref="G7:P7"/>
    <mergeCell ref="AC8:AH8"/>
    <mergeCell ref="A3:AI4"/>
    <mergeCell ref="B5:AH5"/>
    <mergeCell ref="Q6:V6"/>
    <mergeCell ref="W6:AB6"/>
    <mergeCell ref="AC6:AH6"/>
    <mergeCell ref="B6:F6"/>
    <mergeCell ref="G6:P6"/>
  </mergeCells>
  <printOptions horizontalCentered="1"/>
  <pageMargins left="0.5" right="0.5" top="0.5" bottom="0.5" header="0.5" footer="0.5"/>
  <pageSetup horizontalDpi="600" verticalDpi="600" orientation="portrait" r:id="rId1"/>
  <headerFooter alignWithMargins="0">
    <oddFooter>&amp;CBusiness Folder (Blue) &gt; Budgeting Folder
© 2005  Western Dairyland E.O.C., Inc.</oddFooter>
  </headerFooter>
</worksheet>
</file>

<file path=xl/worksheets/sheet3.xml><?xml version="1.0" encoding="utf-8"?>
<worksheet xmlns="http://schemas.openxmlformats.org/spreadsheetml/2006/main" xmlns:r="http://schemas.openxmlformats.org/officeDocument/2006/relationships">
  <dimension ref="A1:BL58"/>
  <sheetViews>
    <sheetView workbookViewId="0" topLeftCell="A1">
      <selection activeCell="Y48" sqref="Y48"/>
    </sheetView>
  </sheetViews>
  <sheetFormatPr defaultColWidth="2.7109375" defaultRowHeight="12.75" customHeight="1"/>
  <cols>
    <col min="1" max="3" width="2.7109375" style="2" customWidth="1"/>
    <col min="4" max="4" width="3.140625" style="2" customWidth="1"/>
    <col min="5" max="16384" width="2.7109375" style="2" customWidth="1"/>
  </cols>
  <sheetData>
    <row r="1" spans="1:35" ht="30" customHeight="1">
      <c r="A1" s="333" t="s">
        <v>165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row>
    <row r="2" spans="1:35" ht="12.7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1:35" ht="15.75" customHeight="1">
      <c r="A3" s="339" t="s">
        <v>120</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row>
    <row r="4" spans="1:64" s="9" customFormat="1" ht="15" customHeight="1">
      <c r="A4" s="18"/>
      <c r="B4" s="367">
        <f>'Time %'!Z16</f>
        <v>0.44047619047619047</v>
      </c>
      <c r="C4" s="368"/>
      <c r="D4" s="368"/>
      <c r="E4" s="368"/>
      <c r="F4" s="117" t="s">
        <v>166</v>
      </c>
      <c r="G4" s="18"/>
      <c r="H4" s="18"/>
      <c r="I4" s="18"/>
      <c r="J4" s="18"/>
      <c r="K4" s="18"/>
      <c r="L4" s="18"/>
      <c r="M4" s="219" t="s">
        <v>57</v>
      </c>
      <c r="N4" s="367">
        <f>'Space %'!Q22</f>
        <v>0.8</v>
      </c>
      <c r="O4" s="368"/>
      <c r="P4" s="368"/>
      <c r="Q4" s="368"/>
      <c r="R4" s="9" t="s">
        <v>167</v>
      </c>
      <c r="W4" s="218"/>
      <c r="X4" s="18"/>
      <c r="Y4" s="18"/>
      <c r="Z4" s="18" t="s">
        <v>101</v>
      </c>
      <c r="AA4" s="367">
        <f>B4*N4</f>
        <v>0.3523809523809524</v>
      </c>
      <c r="AB4" s="367"/>
      <c r="AC4" s="367"/>
      <c r="AD4" s="367"/>
      <c r="AE4" s="117" t="s">
        <v>168</v>
      </c>
      <c r="AF4" s="18"/>
      <c r="AG4" s="18"/>
      <c r="AH4" s="18"/>
      <c r="AI4" s="18"/>
      <c r="AJ4" s="18"/>
      <c r="AK4" s="18"/>
      <c r="AL4" s="18"/>
      <c r="AM4" s="18"/>
      <c r="AN4" s="18"/>
      <c r="AO4" s="18"/>
      <c r="AP4" s="18"/>
      <c r="AQ4" s="18"/>
      <c r="AR4" s="18"/>
      <c r="AS4" s="18"/>
      <c r="AT4" s="18"/>
      <c r="AU4" s="219"/>
      <c r="AV4" s="217"/>
      <c r="AW4" s="217"/>
      <c r="AX4" s="217"/>
      <c r="AY4" s="217"/>
      <c r="AZ4" s="217"/>
      <c r="BA4" s="217"/>
      <c r="BB4" s="217"/>
      <c r="BC4" s="217"/>
      <c r="BD4" s="217"/>
      <c r="BE4" s="217"/>
      <c r="BF4" s="217"/>
      <c r="BG4" s="217"/>
      <c r="BH4" s="217"/>
      <c r="BI4" s="217"/>
      <c r="BJ4" s="217"/>
      <c r="BK4" s="217"/>
      <c r="BL4" s="217"/>
    </row>
    <row r="5" s="9" customFormat="1" ht="17.25" customHeight="1"/>
    <row r="6" spans="1:35" s="9" customFormat="1" ht="15.75" customHeight="1">
      <c r="A6" s="339" t="s">
        <v>121</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row>
    <row r="7" spans="1:35" s="9" customFormat="1" ht="15" customHeight="1">
      <c r="A7" s="18"/>
      <c r="B7" s="369">
        <f>'Time %'!Z29</f>
        <v>0</v>
      </c>
      <c r="C7" s="370"/>
      <c r="D7" s="370"/>
      <c r="E7" s="370"/>
      <c r="F7" s="117" t="s">
        <v>166</v>
      </c>
      <c r="G7" s="18"/>
      <c r="H7" s="18"/>
      <c r="I7" s="18"/>
      <c r="J7" s="18"/>
      <c r="K7" s="18"/>
      <c r="L7" s="18"/>
      <c r="M7" s="219" t="s">
        <v>57</v>
      </c>
      <c r="N7" s="369" t="e">
        <f>'Space %'!Q46</f>
        <v>#DIV/0!</v>
      </c>
      <c r="O7" s="370"/>
      <c r="P7" s="370"/>
      <c r="Q7" s="370"/>
      <c r="R7" s="9" t="s">
        <v>167</v>
      </c>
      <c r="W7" s="218"/>
      <c r="X7" s="18"/>
      <c r="Y7" s="18"/>
      <c r="Z7" s="18" t="s">
        <v>101</v>
      </c>
      <c r="AA7" s="369" t="e">
        <f>B7*N7</f>
        <v>#DIV/0!</v>
      </c>
      <c r="AB7" s="369"/>
      <c r="AC7" s="369"/>
      <c r="AD7" s="369"/>
      <c r="AE7" s="117" t="s">
        <v>168</v>
      </c>
      <c r="AF7" s="18"/>
      <c r="AG7" s="18"/>
      <c r="AH7" s="18"/>
      <c r="AI7" s="18"/>
    </row>
    <row r="8" spans="1:35" s="9" customFormat="1" ht="12.75" customHeight="1">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row>
    <row r="9" spans="1:35" s="9" customFormat="1" ht="12.75" customHeight="1" thickBot="1">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row>
    <row r="10" spans="1:35" s="9" customFormat="1" ht="30" customHeight="1">
      <c r="A10" s="333" t="s">
        <v>169</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row>
    <row r="11" spans="1:35" s="9" customFormat="1" ht="12.75" customHeight="1">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row>
    <row r="12" spans="1:35" s="9" customFormat="1" ht="15.75" customHeight="1">
      <c r="A12" s="339" t="s">
        <v>120</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row>
    <row r="13" s="9" customFormat="1" ht="12.75" customHeight="1">
      <c r="A13" s="20" t="s">
        <v>170</v>
      </c>
    </row>
    <row r="14" s="9" customFormat="1" ht="12.75" customHeight="1">
      <c r="B14" s="6" t="s">
        <v>171</v>
      </c>
    </row>
    <row r="15" s="9" customFormat="1" ht="4.5" customHeight="1">
      <c r="B15" s="6"/>
    </row>
    <row r="16" s="9" customFormat="1" ht="12.75" customHeight="1">
      <c r="B16" s="6" t="s">
        <v>172</v>
      </c>
    </row>
    <row r="17" spans="3:30" s="9" customFormat="1" ht="12.75" customHeight="1">
      <c r="C17" s="363">
        <v>200</v>
      </c>
      <c r="D17" s="363"/>
      <c r="E17" s="363"/>
      <c r="F17" s="363"/>
      <c r="G17" s="217" t="s">
        <v>173</v>
      </c>
      <c r="H17" s="217"/>
      <c r="I17" s="217"/>
      <c r="J17" s="217"/>
      <c r="K17" s="217"/>
      <c r="L17" s="217"/>
      <c r="M17" s="219" t="s">
        <v>102</v>
      </c>
      <c r="N17" s="363">
        <v>2500</v>
      </c>
      <c r="O17" s="363"/>
      <c r="P17" s="363"/>
      <c r="Q17" s="363"/>
      <c r="R17" s="217" t="s">
        <v>179</v>
      </c>
      <c r="S17" s="217"/>
      <c r="T17" s="217"/>
      <c r="U17" s="217"/>
      <c r="V17" s="217"/>
      <c r="W17" s="217"/>
      <c r="X17" s="217"/>
      <c r="Y17" s="217"/>
      <c r="Z17" s="217"/>
      <c r="AA17" s="219" t="s">
        <v>101</v>
      </c>
      <c r="AB17" s="365">
        <f>C17/N17</f>
        <v>0.08</v>
      </c>
      <c r="AC17" s="365"/>
      <c r="AD17" s="217" t="s">
        <v>174</v>
      </c>
    </row>
    <row r="18" spans="4:26" s="9" customFormat="1" ht="4.5" customHeight="1">
      <c r="D18" s="217"/>
      <c r="E18" s="217"/>
      <c r="F18" s="217"/>
      <c r="G18" s="217"/>
      <c r="H18" s="217"/>
      <c r="I18" s="217"/>
      <c r="J18" s="217"/>
      <c r="K18" s="217"/>
      <c r="L18" s="217"/>
      <c r="M18" s="217"/>
      <c r="N18" s="217"/>
      <c r="O18" s="217"/>
      <c r="P18" s="217"/>
      <c r="Q18" s="217"/>
      <c r="R18" s="217"/>
      <c r="S18" s="217"/>
      <c r="T18" s="217"/>
      <c r="U18" s="217"/>
      <c r="V18" s="217"/>
      <c r="W18" s="217"/>
      <c r="X18" s="217"/>
      <c r="Y18" s="217"/>
      <c r="Z18" s="217"/>
    </row>
    <row r="19" spans="2:26" s="9" customFormat="1" ht="12.75" customHeight="1">
      <c r="B19" s="6" t="s">
        <v>181</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row>
    <row r="20" spans="3:31" s="9" customFormat="1" ht="12.75" customHeight="1">
      <c r="C20" s="365">
        <v>1</v>
      </c>
      <c r="D20" s="363"/>
      <c r="E20" s="217" t="s">
        <v>183</v>
      </c>
      <c r="F20" s="217"/>
      <c r="G20" s="217"/>
      <c r="H20" s="217" t="s">
        <v>57</v>
      </c>
      <c r="I20" s="365">
        <f>AB17</f>
        <v>0.08</v>
      </c>
      <c r="J20" s="363"/>
      <c r="K20" s="217" t="s">
        <v>180</v>
      </c>
      <c r="L20" s="217"/>
      <c r="M20" s="217"/>
      <c r="N20" s="219" t="s">
        <v>101</v>
      </c>
      <c r="O20" s="365">
        <f>C20*I20</f>
        <v>0.08</v>
      </c>
      <c r="P20" s="365"/>
      <c r="Q20" s="217" t="s">
        <v>186</v>
      </c>
      <c r="R20" s="217"/>
      <c r="S20" s="217"/>
      <c r="T20" s="217"/>
      <c r="U20" s="217"/>
      <c r="V20" s="217"/>
      <c r="W20" s="217"/>
      <c r="X20" s="217"/>
      <c r="Y20" s="217"/>
      <c r="Z20" s="217"/>
      <c r="AA20" s="217"/>
      <c r="AC20" s="217"/>
      <c r="AD20" s="217"/>
      <c r="AE20" s="217"/>
    </row>
    <row r="21" spans="4:26" s="9" customFormat="1" ht="4.5" customHeight="1">
      <c r="D21" s="217"/>
      <c r="E21" s="217"/>
      <c r="F21" s="217"/>
      <c r="G21" s="217"/>
      <c r="H21" s="217"/>
      <c r="I21" s="217"/>
      <c r="J21" s="217"/>
      <c r="K21" s="217"/>
      <c r="L21" s="217"/>
      <c r="M21" s="217"/>
      <c r="N21" s="217"/>
      <c r="O21" s="217"/>
      <c r="P21" s="217"/>
      <c r="Q21" s="217"/>
      <c r="R21" s="217"/>
      <c r="S21" s="217"/>
      <c r="T21" s="217"/>
      <c r="U21" s="217"/>
      <c r="V21" s="217"/>
      <c r="W21" s="217"/>
      <c r="X21" s="217"/>
      <c r="Y21" s="217"/>
      <c r="Z21" s="217"/>
    </row>
    <row r="22" spans="1:31" s="9" customFormat="1" ht="12.75" customHeight="1">
      <c r="A22" s="20" t="s">
        <v>175</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B22" s="217"/>
      <c r="AC22" s="217"/>
      <c r="AD22" s="217"/>
      <c r="AE22" s="217"/>
    </row>
    <row r="23" spans="2:26" s="9" customFormat="1" ht="12.75" customHeight="1">
      <c r="B23" s="6" t="s">
        <v>176</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row>
    <row r="24" spans="4:31" s="9" customFormat="1" ht="4.5" customHeight="1">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B24" s="217"/>
      <c r="AC24" s="217"/>
      <c r="AD24" s="217"/>
      <c r="AE24" s="217"/>
    </row>
    <row r="25" spans="2:26" s="9" customFormat="1" ht="12.75" customHeight="1">
      <c r="B25" s="6" t="s">
        <v>172</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row>
    <row r="26" spans="3:31" s="9" customFormat="1" ht="12.75" customHeight="1">
      <c r="C26" s="363">
        <v>1800</v>
      </c>
      <c r="D26" s="363"/>
      <c r="E26" s="363"/>
      <c r="F26" s="363"/>
      <c r="G26" s="217" t="s">
        <v>177</v>
      </c>
      <c r="H26" s="217"/>
      <c r="I26" s="217"/>
      <c r="J26" s="217"/>
      <c r="K26" s="217"/>
      <c r="L26" s="217"/>
      <c r="M26" s="217"/>
      <c r="N26" s="219" t="s">
        <v>102</v>
      </c>
      <c r="O26" s="363">
        <v>2500</v>
      </c>
      <c r="P26" s="363"/>
      <c r="Q26" s="363"/>
      <c r="R26" s="363"/>
      <c r="S26" s="217" t="s">
        <v>179</v>
      </c>
      <c r="T26" s="217"/>
      <c r="U26" s="217"/>
      <c r="V26" s="217"/>
      <c r="W26" s="217"/>
      <c r="X26" s="217"/>
      <c r="Y26" s="217"/>
      <c r="Z26" s="217"/>
      <c r="AB26" s="219" t="s">
        <v>101</v>
      </c>
      <c r="AC26" s="365">
        <f>C26/O26</f>
        <v>0.72</v>
      </c>
      <c r="AD26" s="365"/>
      <c r="AE26" s="217" t="s">
        <v>180</v>
      </c>
    </row>
    <row r="27" spans="3:26" s="9" customFormat="1" ht="12.75" customHeight="1">
      <c r="C27" s="366" t="s">
        <v>283</v>
      </c>
      <c r="D27" s="366"/>
      <c r="E27" s="366"/>
      <c r="F27" s="366"/>
      <c r="G27" s="366"/>
      <c r="H27" s="366"/>
      <c r="I27" s="366"/>
      <c r="J27" s="366"/>
      <c r="K27" s="366"/>
      <c r="L27" s="366"/>
      <c r="M27" s="366"/>
      <c r="N27" s="366"/>
      <c r="O27" s="217"/>
      <c r="P27" s="217"/>
      <c r="Q27" s="217"/>
      <c r="R27" s="217"/>
      <c r="S27" s="217"/>
      <c r="T27" s="217"/>
      <c r="U27" s="217"/>
      <c r="V27" s="217"/>
      <c r="W27" s="217"/>
      <c r="X27" s="217"/>
      <c r="Y27" s="217"/>
      <c r="Z27" s="217"/>
    </row>
    <row r="28" spans="3:31" s="9" customFormat="1" ht="12.75" customHeight="1">
      <c r="C28" s="366"/>
      <c r="D28" s="366"/>
      <c r="E28" s="366"/>
      <c r="F28" s="366"/>
      <c r="G28" s="366"/>
      <c r="H28" s="366"/>
      <c r="I28" s="366"/>
      <c r="J28" s="366"/>
      <c r="K28" s="366"/>
      <c r="L28" s="366"/>
      <c r="M28" s="366"/>
      <c r="N28" s="366"/>
      <c r="O28" s="217"/>
      <c r="P28" s="217"/>
      <c r="Q28" s="217"/>
      <c r="R28" s="217"/>
      <c r="S28" s="217"/>
      <c r="T28" s="217"/>
      <c r="U28" s="217"/>
      <c r="V28" s="217"/>
      <c r="W28" s="217"/>
      <c r="X28" s="217"/>
      <c r="Y28" s="217"/>
      <c r="Z28" s="217"/>
      <c r="AB28" s="217"/>
      <c r="AC28" s="217"/>
      <c r="AD28" s="217"/>
      <c r="AE28" s="217"/>
    </row>
    <row r="29" s="9" customFormat="1" ht="4.5" customHeight="1"/>
    <row r="30" spans="2:31" s="9" customFormat="1" ht="12.75" customHeight="1">
      <c r="B30" s="6" t="s">
        <v>182</v>
      </c>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B30" s="217"/>
      <c r="AC30" s="217"/>
      <c r="AD30" s="217"/>
      <c r="AE30" s="217"/>
    </row>
    <row r="31" spans="3:26" s="9" customFormat="1" ht="12.75" customHeight="1">
      <c r="C31" s="365">
        <f>'Time %'!Z16</f>
        <v>0.44047619047619047</v>
      </c>
      <c r="D31" s="363"/>
      <c r="E31" s="217" t="s">
        <v>183</v>
      </c>
      <c r="F31" s="217"/>
      <c r="G31" s="217"/>
      <c r="H31" s="217" t="s">
        <v>57</v>
      </c>
      <c r="I31" s="365">
        <f>AC26</f>
        <v>0.72</v>
      </c>
      <c r="J31" s="363"/>
      <c r="K31" s="217" t="s">
        <v>180</v>
      </c>
      <c r="L31" s="217"/>
      <c r="M31" s="217"/>
      <c r="N31" s="217" t="s">
        <v>101</v>
      </c>
      <c r="O31" s="365">
        <f>C31*I31</f>
        <v>0.3171428571428571</v>
      </c>
      <c r="P31" s="365"/>
      <c r="Q31" s="217" t="s">
        <v>184</v>
      </c>
      <c r="R31" s="217"/>
      <c r="S31" s="217"/>
      <c r="T31" s="217"/>
      <c r="U31" s="217"/>
      <c r="V31" s="217"/>
      <c r="W31" s="217"/>
      <c r="X31" s="217"/>
      <c r="Y31" s="217"/>
      <c r="Z31" s="217"/>
    </row>
    <row r="32" spans="4:31" s="9" customFormat="1" ht="4.5" customHeight="1">
      <c r="D32" s="217"/>
      <c r="E32" s="217"/>
      <c r="F32" s="217"/>
      <c r="G32" s="217"/>
      <c r="H32" s="217"/>
      <c r="I32" s="217"/>
      <c r="J32" s="217"/>
      <c r="K32" s="217"/>
      <c r="L32" s="217"/>
      <c r="M32" s="217"/>
      <c r="N32" s="217"/>
      <c r="O32" s="217"/>
      <c r="P32" s="217"/>
      <c r="Q32" s="217"/>
      <c r="R32" s="217"/>
      <c r="S32" s="217"/>
      <c r="T32" s="217"/>
      <c r="U32" s="217"/>
      <c r="Z32" s="217"/>
      <c r="AB32" s="217"/>
      <c r="AC32" s="217"/>
      <c r="AD32" s="217"/>
      <c r="AE32" s="217"/>
    </row>
    <row r="33" spans="1:26" s="9" customFormat="1" ht="12.75" customHeight="1">
      <c r="A33" s="20" t="s">
        <v>185</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spans="2:29" s="9" customFormat="1" ht="12.75" customHeight="1">
      <c r="B34" s="365">
        <f>O20</f>
        <v>0.08</v>
      </c>
      <c r="C34" s="365"/>
      <c r="D34" s="217" t="s">
        <v>187</v>
      </c>
      <c r="E34" s="217"/>
      <c r="F34" s="217"/>
      <c r="G34" s="217"/>
      <c r="H34" s="217"/>
      <c r="I34" s="217"/>
      <c r="J34" s="217"/>
      <c r="K34" s="217"/>
      <c r="L34" s="217"/>
      <c r="M34" s="217"/>
      <c r="N34" s="219" t="s">
        <v>108</v>
      </c>
      <c r="O34" s="365">
        <f>O31</f>
        <v>0.3171428571428571</v>
      </c>
      <c r="P34" s="365"/>
      <c r="Q34" s="217" t="s">
        <v>188</v>
      </c>
      <c r="R34" s="217"/>
      <c r="U34" s="217"/>
      <c r="V34" s="217"/>
      <c r="W34" s="217"/>
      <c r="X34" s="217"/>
      <c r="Y34" s="217"/>
      <c r="Z34" s="219" t="s">
        <v>101</v>
      </c>
      <c r="AA34" s="365">
        <f>B34+O34</f>
        <v>0.39714285714285713</v>
      </c>
      <c r="AB34" s="365"/>
      <c r="AC34" s="9" t="s">
        <v>168</v>
      </c>
    </row>
    <row r="35" spans="4:26" s="9" customFormat="1" ht="12.75" customHeight="1">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spans="1:35" s="9" customFormat="1" ht="15.75" customHeight="1">
      <c r="A36" s="339" t="s">
        <v>121</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row>
    <row r="37" s="9" customFormat="1" ht="12.75" customHeight="1">
      <c r="A37" s="20" t="s">
        <v>170</v>
      </c>
    </row>
    <row r="38" s="9" customFormat="1" ht="12.75" customHeight="1">
      <c r="B38" s="6" t="s">
        <v>171</v>
      </c>
    </row>
    <row r="39" s="9" customFormat="1" ht="4.5" customHeight="1">
      <c r="B39" s="6"/>
    </row>
    <row r="40" s="9" customFormat="1" ht="12.75" customHeight="1">
      <c r="B40" s="6" t="s">
        <v>172</v>
      </c>
    </row>
    <row r="41" spans="3:30" s="9" customFormat="1" ht="12.75" customHeight="1">
      <c r="C41" s="363"/>
      <c r="D41" s="363"/>
      <c r="E41" s="363"/>
      <c r="F41" s="363"/>
      <c r="G41" s="217" t="s">
        <v>173</v>
      </c>
      <c r="H41" s="217"/>
      <c r="I41" s="217"/>
      <c r="J41" s="217"/>
      <c r="K41" s="217"/>
      <c r="L41" s="217"/>
      <c r="M41" s="219" t="s">
        <v>102</v>
      </c>
      <c r="N41" s="363"/>
      <c r="O41" s="363"/>
      <c r="P41" s="363"/>
      <c r="Q41" s="363"/>
      <c r="R41" s="217" t="s">
        <v>179</v>
      </c>
      <c r="S41" s="217"/>
      <c r="T41" s="217"/>
      <c r="U41" s="217"/>
      <c r="V41" s="217"/>
      <c r="W41" s="217"/>
      <c r="X41" s="217"/>
      <c r="Y41" s="217"/>
      <c r="Z41" s="217"/>
      <c r="AA41" s="219" t="s">
        <v>101</v>
      </c>
      <c r="AB41" s="364" t="e">
        <f>C41/N41</f>
        <v>#DIV/0!</v>
      </c>
      <c r="AC41" s="364"/>
      <c r="AD41" s="217" t="s">
        <v>174</v>
      </c>
    </row>
    <row r="42" spans="4:26" s="9" customFormat="1" ht="4.5" customHeight="1">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spans="2:26" s="9" customFormat="1" ht="12.75" customHeight="1">
      <c r="B43" s="6" t="s">
        <v>181</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spans="3:31" s="9" customFormat="1" ht="12.75" customHeight="1">
      <c r="C44" s="365">
        <v>1</v>
      </c>
      <c r="D44" s="363"/>
      <c r="E44" s="217" t="s">
        <v>183</v>
      </c>
      <c r="F44" s="217"/>
      <c r="G44" s="217"/>
      <c r="H44" s="217" t="s">
        <v>57</v>
      </c>
      <c r="I44" s="371" t="e">
        <f>AB41</f>
        <v>#DIV/0!</v>
      </c>
      <c r="J44" s="364"/>
      <c r="K44" s="217" t="s">
        <v>180</v>
      </c>
      <c r="L44" s="217"/>
      <c r="M44" s="217"/>
      <c r="N44" s="219" t="s">
        <v>101</v>
      </c>
      <c r="O44" s="371" t="e">
        <f>C44*I44</f>
        <v>#DIV/0!</v>
      </c>
      <c r="P44" s="371"/>
      <c r="Q44" s="217" t="s">
        <v>186</v>
      </c>
      <c r="R44" s="217"/>
      <c r="S44" s="217"/>
      <c r="T44" s="217"/>
      <c r="U44" s="217"/>
      <c r="V44" s="217"/>
      <c r="W44" s="217"/>
      <c r="X44" s="217"/>
      <c r="Y44" s="217"/>
      <c r="Z44" s="217"/>
      <c r="AA44" s="217"/>
      <c r="AC44" s="217"/>
      <c r="AD44" s="217"/>
      <c r="AE44" s="217"/>
    </row>
    <row r="45" spans="4:26" s="9" customFormat="1" ht="4.5" customHeight="1">
      <c r="D45" s="217"/>
      <c r="E45" s="217"/>
      <c r="F45" s="217"/>
      <c r="G45" s="217"/>
      <c r="H45" s="217"/>
      <c r="I45" s="217"/>
      <c r="J45" s="217"/>
      <c r="K45" s="217"/>
      <c r="L45" s="217"/>
      <c r="M45" s="217"/>
      <c r="N45" s="217"/>
      <c r="O45" s="217"/>
      <c r="P45" s="217"/>
      <c r="Q45" s="217"/>
      <c r="R45" s="217"/>
      <c r="S45" s="217"/>
      <c r="T45" s="217"/>
      <c r="U45" s="217"/>
      <c r="V45" s="217"/>
      <c r="W45" s="217"/>
      <c r="X45" s="217"/>
      <c r="Y45" s="217"/>
      <c r="Z45" s="217"/>
    </row>
    <row r="46" spans="1:31" s="9" customFormat="1" ht="12.75" customHeight="1">
      <c r="A46" s="20" t="s">
        <v>175</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B46" s="217"/>
      <c r="AC46" s="217"/>
      <c r="AD46" s="217"/>
      <c r="AE46" s="217"/>
    </row>
    <row r="47" spans="2:26" s="9" customFormat="1" ht="12.75" customHeight="1">
      <c r="B47" s="6" t="s">
        <v>176</v>
      </c>
      <c r="D47" s="217"/>
      <c r="E47" s="217"/>
      <c r="F47" s="217"/>
      <c r="G47" s="217"/>
      <c r="H47" s="217"/>
      <c r="I47" s="217"/>
      <c r="J47" s="217"/>
      <c r="K47" s="217"/>
      <c r="L47" s="217"/>
      <c r="M47" s="217"/>
      <c r="N47" s="217"/>
      <c r="O47" s="217"/>
      <c r="P47" s="217"/>
      <c r="Q47" s="217"/>
      <c r="R47" s="217"/>
      <c r="S47" s="217"/>
      <c r="T47" s="217"/>
      <c r="U47" s="217"/>
      <c r="V47" s="217"/>
      <c r="W47" s="217"/>
      <c r="X47" s="217"/>
      <c r="Y47" s="217"/>
      <c r="Z47" s="217"/>
    </row>
    <row r="48" spans="4:31" s="9" customFormat="1" ht="4.5" customHeight="1">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B48" s="217"/>
      <c r="AC48" s="217"/>
      <c r="AD48" s="217"/>
      <c r="AE48" s="217"/>
    </row>
    <row r="49" spans="2:26" s="9" customFormat="1" ht="12.75" customHeight="1">
      <c r="B49" s="6" t="s">
        <v>172</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row>
    <row r="50" spans="3:31" s="9" customFormat="1" ht="12.75" customHeight="1">
      <c r="C50" s="363"/>
      <c r="D50" s="363"/>
      <c r="E50" s="363"/>
      <c r="F50" s="363"/>
      <c r="G50" s="217" t="s">
        <v>177</v>
      </c>
      <c r="H50" s="217"/>
      <c r="I50" s="217"/>
      <c r="J50" s="217"/>
      <c r="K50" s="217"/>
      <c r="L50" s="217"/>
      <c r="M50" s="217"/>
      <c r="N50" s="219" t="s">
        <v>102</v>
      </c>
      <c r="O50" s="364">
        <f>N41</f>
        <v>0</v>
      </c>
      <c r="P50" s="364"/>
      <c r="Q50" s="364"/>
      <c r="R50" s="364"/>
      <c r="S50" s="217" t="s">
        <v>179</v>
      </c>
      <c r="T50" s="217"/>
      <c r="U50" s="217"/>
      <c r="V50" s="217"/>
      <c r="W50" s="217"/>
      <c r="X50" s="217"/>
      <c r="Y50" s="217"/>
      <c r="Z50" s="217"/>
      <c r="AB50" s="219" t="s">
        <v>101</v>
      </c>
      <c r="AC50" s="371" t="e">
        <f>-C50/O50</f>
        <v>#DIV/0!</v>
      </c>
      <c r="AD50" s="371"/>
      <c r="AE50" s="217" t="s">
        <v>180</v>
      </c>
    </row>
    <row r="51" spans="3:26" s="9" customFormat="1" ht="12.75" customHeight="1">
      <c r="C51" s="366" t="s">
        <v>178</v>
      </c>
      <c r="D51" s="366"/>
      <c r="E51" s="366"/>
      <c r="F51" s="366"/>
      <c r="G51" s="366"/>
      <c r="H51" s="366"/>
      <c r="I51" s="366"/>
      <c r="J51" s="366"/>
      <c r="K51" s="366"/>
      <c r="L51" s="366"/>
      <c r="M51" s="217"/>
      <c r="N51" s="217"/>
      <c r="O51" s="217"/>
      <c r="P51" s="217"/>
      <c r="Q51" s="217"/>
      <c r="R51" s="217"/>
      <c r="S51" s="217"/>
      <c r="T51" s="217"/>
      <c r="U51" s="217"/>
      <c r="V51" s="217"/>
      <c r="W51" s="217"/>
      <c r="X51" s="217"/>
      <c r="Y51" s="217"/>
      <c r="Z51" s="217"/>
    </row>
    <row r="52" spans="3:31" s="9" customFormat="1" ht="12.75" customHeight="1">
      <c r="C52" s="366"/>
      <c r="D52" s="366"/>
      <c r="E52" s="366"/>
      <c r="F52" s="366"/>
      <c r="G52" s="366"/>
      <c r="H52" s="366"/>
      <c r="I52" s="366"/>
      <c r="J52" s="366"/>
      <c r="K52" s="366"/>
      <c r="L52" s="366"/>
      <c r="M52" s="217"/>
      <c r="N52" s="217"/>
      <c r="O52" s="217"/>
      <c r="P52" s="217"/>
      <c r="Q52" s="217"/>
      <c r="R52" s="217"/>
      <c r="S52" s="217"/>
      <c r="T52" s="217"/>
      <c r="U52" s="217"/>
      <c r="V52" s="217"/>
      <c r="W52" s="217"/>
      <c r="X52" s="217"/>
      <c r="Y52" s="217"/>
      <c r="Z52" s="217"/>
      <c r="AB52" s="217"/>
      <c r="AC52" s="217"/>
      <c r="AD52" s="217"/>
      <c r="AE52" s="217"/>
    </row>
    <row r="53" s="9" customFormat="1" ht="4.5" customHeight="1"/>
    <row r="54" spans="2:31" s="9" customFormat="1" ht="12.75" customHeight="1">
      <c r="B54" s="6" t="s">
        <v>182</v>
      </c>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B54" s="217"/>
      <c r="AC54" s="217"/>
      <c r="AD54" s="217"/>
      <c r="AE54" s="217"/>
    </row>
    <row r="55" spans="3:26" s="9" customFormat="1" ht="12.75" customHeight="1">
      <c r="C55" s="371">
        <f>B7</f>
        <v>0</v>
      </c>
      <c r="D55" s="364"/>
      <c r="E55" s="217" t="s">
        <v>183</v>
      </c>
      <c r="F55" s="217"/>
      <c r="G55" s="217"/>
      <c r="H55" s="217" t="s">
        <v>57</v>
      </c>
      <c r="I55" s="371" t="e">
        <f>AC50</f>
        <v>#DIV/0!</v>
      </c>
      <c r="J55" s="364"/>
      <c r="K55" s="217" t="s">
        <v>180</v>
      </c>
      <c r="L55" s="217"/>
      <c r="M55" s="217"/>
      <c r="N55" s="217" t="s">
        <v>101</v>
      </c>
      <c r="O55" s="372" t="e">
        <f>C55*I55</f>
        <v>#DIV/0!</v>
      </c>
      <c r="P55" s="364"/>
      <c r="Q55" s="217" t="s">
        <v>184</v>
      </c>
      <c r="R55" s="217"/>
      <c r="S55" s="217"/>
      <c r="T55" s="217"/>
      <c r="U55" s="217"/>
      <c r="V55" s="217"/>
      <c r="W55" s="217"/>
      <c r="X55" s="217"/>
      <c r="Y55" s="217"/>
      <c r="Z55" s="217"/>
    </row>
    <row r="56" spans="4:31" s="9" customFormat="1" ht="4.5" customHeight="1">
      <c r="D56" s="217"/>
      <c r="E56" s="217"/>
      <c r="F56" s="217"/>
      <c r="G56" s="217"/>
      <c r="H56" s="217"/>
      <c r="I56" s="217"/>
      <c r="J56" s="217"/>
      <c r="K56" s="217"/>
      <c r="L56" s="217"/>
      <c r="M56" s="217"/>
      <c r="N56" s="217"/>
      <c r="O56" s="217"/>
      <c r="P56" s="217"/>
      <c r="Q56" s="217"/>
      <c r="R56" s="217"/>
      <c r="S56" s="217"/>
      <c r="T56" s="217"/>
      <c r="U56" s="217"/>
      <c r="Z56" s="217"/>
      <c r="AB56" s="217"/>
      <c r="AC56" s="217"/>
      <c r="AD56" s="217"/>
      <c r="AE56" s="217"/>
    </row>
    <row r="57" spans="1:26" s="9" customFormat="1" ht="12.75" customHeight="1">
      <c r="A57" s="20" t="s">
        <v>185</v>
      </c>
      <c r="D57" s="217"/>
      <c r="E57" s="217"/>
      <c r="F57" s="217"/>
      <c r="G57" s="217"/>
      <c r="H57" s="217"/>
      <c r="I57" s="217"/>
      <c r="J57" s="217"/>
      <c r="K57" s="217"/>
      <c r="L57" s="217"/>
      <c r="M57" s="217"/>
      <c r="N57" s="217"/>
      <c r="O57" s="217"/>
      <c r="P57" s="217"/>
      <c r="Q57" s="217"/>
      <c r="R57" s="217"/>
      <c r="S57" s="217"/>
      <c r="T57" s="217"/>
      <c r="U57" s="217"/>
      <c r="V57" s="217"/>
      <c r="W57" s="217"/>
      <c r="X57" s="217"/>
      <c r="Y57" s="217"/>
      <c r="Z57" s="217"/>
    </row>
    <row r="58" spans="2:29" s="9" customFormat="1" ht="12.75" customHeight="1">
      <c r="B58" s="371" t="e">
        <f>AC50</f>
        <v>#DIV/0!</v>
      </c>
      <c r="C58" s="364"/>
      <c r="D58" s="217" t="s">
        <v>187</v>
      </c>
      <c r="E58" s="217"/>
      <c r="F58" s="217"/>
      <c r="G58" s="217"/>
      <c r="H58" s="217"/>
      <c r="I58" s="217"/>
      <c r="J58" s="217"/>
      <c r="K58" s="217"/>
      <c r="L58" s="217"/>
      <c r="M58" s="217"/>
      <c r="N58" s="219" t="s">
        <v>108</v>
      </c>
      <c r="O58" s="371" t="e">
        <f>O55</f>
        <v>#DIV/0!</v>
      </c>
      <c r="P58" s="364"/>
      <c r="Q58" s="217" t="s">
        <v>188</v>
      </c>
      <c r="R58" s="217"/>
      <c r="U58" s="217"/>
      <c r="V58" s="217"/>
      <c r="W58" s="217"/>
      <c r="X58" s="217"/>
      <c r="Y58" s="217"/>
      <c r="Z58" s="219" t="s">
        <v>101</v>
      </c>
      <c r="AA58" s="371" t="e">
        <f>B58+O58</f>
        <v>#DIV/0!</v>
      </c>
      <c r="AB58" s="364"/>
      <c r="AC58" s="9" t="s">
        <v>168</v>
      </c>
    </row>
  </sheetData>
  <sheetProtection/>
  <mergeCells count="44">
    <mergeCell ref="B58:C58"/>
    <mergeCell ref="O58:P58"/>
    <mergeCell ref="AA58:AB58"/>
    <mergeCell ref="AC50:AD50"/>
    <mergeCell ref="C51:L52"/>
    <mergeCell ref="C55:D55"/>
    <mergeCell ref="I55:J55"/>
    <mergeCell ref="O55:P55"/>
    <mergeCell ref="C44:D44"/>
    <mergeCell ref="I44:J44"/>
    <mergeCell ref="O44:P44"/>
    <mergeCell ref="C50:F50"/>
    <mergeCell ref="O50:R50"/>
    <mergeCell ref="O31:P31"/>
    <mergeCell ref="I31:J31"/>
    <mergeCell ref="C41:F41"/>
    <mergeCell ref="N41:Q41"/>
    <mergeCell ref="A6:AI6"/>
    <mergeCell ref="AC26:AD26"/>
    <mergeCell ref="A1:AI1"/>
    <mergeCell ref="B4:E4"/>
    <mergeCell ref="N4:Q4"/>
    <mergeCell ref="AA4:AD4"/>
    <mergeCell ref="A3:AI3"/>
    <mergeCell ref="B7:E7"/>
    <mergeCell ref="N7:Q7"/>
    <mergeCell ref="AA7:AD7"/>
    <mergeCell ref="A12:AI12"/>
    <mergeCell ref="C26:F26"/>
    <mergeCell ref="O26:R26"/>
    <mergeCell ref="C20:D20"/>
    <mergeCell ref="I20:J20"/>
    <mergeCell ref="O20:P20"/>
    <mergeCell ref="AB17:AC17"/>
    <mergeCell ref="A10:AI10"/>
    <mergeCell ref="C17:F17"/>
    <mergeCell ref="N17:Q17"/>
    <mergeCell ref="AB41:AC41"/>
    <mergeCell ref="B34:C34"/>
    <mergeCell ref="AA34:AB34"/>
    <mergeCell ref="O34:P34"/>
    <mergeCell ref="A36:AI36"/>
    <mergeCell ref="C27:N28"/>
    <mergeCell ref="C31:D31"/>
  </mergeCells>
  <printOptions/>
  <pageMargins left="0.5" right="0.5" top="0.5" bottom="0.5" header="0.5" footer="0.5"/>
  <pageSetup horizontalDpi="600" verticalDpi="600" orientation="portrait" r:id="rId1"/>
  <headerFooter alignWithMargins="0">
    <oddFooter>&amp;CBusiness Folder (Blue) &gt; Budgeting Folder 
© 2005  Western Dairyland E.O.C., Inc.</oddFooter>
  </headerFooter>
</worksheet>
</file>

<file path=xl/worksheets/sheet4.xml><?xml version="1.0" encoding="utf-8"?>
<worksheet xmlns="http://schemas.openxmlformats.org/spreadsheetml/2006/main" xmlns:r="http://schemas.openxmlformats.org/officeDocument/2006/relationships">
  <dimension ref="A1:BL306"/>
  <sheetViews>
    <sheetView view="pageLayout" zoomScale="55" zoomScaleSheetLayoutView="55" zoomScalePageLayoutView="55" workbookViewId="0" topLeftCell="A55">
      <selection activeCell="B1" sqref="B1"/>
    </sheetView>
  </sheetViews>
  <sheetFormatPr defaultColWidth="2.7109375" defaultRowHeight="12.75"/>
  <cols>
    <col min="1" max="1" width="2.7109375" style="0" customWidth="1"/>
    <col min="2" max="2" width="3.421875" style="0" bestFit="1" customWidth="1"/>
    <col min="3" max="15" width="2.7109375" style="0" customWidth="1"/>
    <col min="16" max="16" width="3.28125" style="0" customWidth="1"/>
    <col min="17" max="28" width="2.7109375" style="0" customWidth="1"/>
    <col min="29" max="29" width="3.00390625" style="0" bestFit="1" customWidth="1"/>
    <col min="30" max="30" width="2.7109375" style="0" customWidth="1"/>
    <col min="31" max="31" width="3.00390625" style="0" bestFit="1" customWidth="1"/>
  </cols>
  <sheetData>
    <row r="1" spans="1:14" ht="18" customHeight="1">
      <c r="A1" s="46"/>
      <c r="B1" s="46"/>
      <c r="C1" s="46"/>
      <c r="D1" s="46"/>
      <c r="E1" s="46"/>
      <c r="F1" s="46"/>
      <c r="G1" s="46"/>
      <c r="H1" s="46"/>
      <c r="I1" s="46"/>
      <c r="J1" s="46"/>
      <c r="K1" s="46"/>
      <c r="L1" s="46"/>
      <c r="M1" s="46"/>
      <c r="N1" s="46"/>
    </row>
    <row r="2" spans="1:64" ht="17.25">
      <c r="A2" s="388" t="s">
        <v>88</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102"/>
      <c r="AX2" s="102"/>
      <c r="AY2" s="102"/>
      <c r="AZ2" s="102"/>
      <c r="BA2" s="102"/>
      <c r="BB2" s="102"/>
      <c r="BC2" s="102"/>
      <c r="BD2" s="102"/>
      <c r="BE2" s="102"/>
      <c r="BF2" s="102"/>
      <c r="BG2" s="102"/>
      <c r="BH2" s="102"/>
      <c r="BI2" s="102"/>
      <c r="BJ2" s="102"/>
      <c r="BK2" s="102"/>
      <c r="BL2" s="102"/>
    </row>
    <row r="3" spans="1:64" ht="15">
      <c r="A3" s="185"/>
      <c r="B3" s="186" t="s">
        <v>89</v>
      </c>
      <c r="C3" s="185"/>
      <c r="D3" s="185"/>
      <c r="E3" s="187"/>
      <c r="F3" s="329" t="s">
        <v>299</v>
      </c>
      <c r="G3" s="187"/>
      <c r="H3" s="187"/>
      <c r="I3" s="187"/>
      <c r="J3" s="187"/>
      <c r="K3" s="187"/>
      <c r="L3" s="187"/>
      <c r="M3" s="187"/>
      <c r="N3" s="187"/>
      <c r="O3" s="187"/>
      <c r="P3" s="187"/>
      <c r="Q3" s="186" t="s">
        <v>90</v>
      </c>
      <c r="R3" s="185"/>
      <c r="S3" s="185"/>
      <c r="T3" s="185"/>
      <c r="U3" s="187"/>
      <c r="V3" s="187"/>
      <c r="W3" s="187"/>
      <c r="X3" s="187"/>
      <c r="Y3" s="187"/>
      <c r="Z3" s="187"/>
      <c r="AA3" s="187"/>
      <c r="AB3" s="187"/>
      <c r="AC3" s="186" t="s">
        <v>91</v>
      </c>
      <c r="AD3" s="185"/>
      <c r="AE3" s="185"/>
      <c r="AF3" s="185"/>
      <c r="AG3" s="187"/>
      <c r="AH3" s="187"/>
      <c r="AI3" s="187"/>
      <c r="AJ3" s="187"/>
      <c r="AK3" s="187"/>
      <c r="AL3" s="187"/>
      <c r="AM3" s="187"/>
      <c r="AN3" s="187"/>
      <c r="AO3" s="187"/>
      <c r="AP3" s="187"/>
      <c r="AQ3" s="187"/>
      <c r="AR3" s="187"/>
      <c r="AS3" s="187"/>
      <c r="AT3" s="187"/>
      <c r="AU3" s="190"/>
      <c r="AV3" s="102"/>
      <c r="AW3" s="102"/>
      <c r="AX3" s="102"/>
      <c r="AY3" s="102"/>
      <c r="AZ3" s="102"/>
      <c r="BA3" s="102"/>
      <c r="BB3" s="102"/>
      <c r="BC3" s="102"/>
      <c r="BD3" s="102"/>
      <c r="BE3" s="102"/>
      <c r="BF3" s="102"/>
      <c r="BG3" s="102"/>
      <c r="BH3" s="102"/>
      <c r="BI3" s="102"/>
      <c r="BJ3" s="102"/>
      <c r="BK3" s="102"/>
      <c r="BL3" s="102"/>
    </row>
    <row r="4" spans="1:14" ht="12.75">
      <c r="A4" s="437" t="s">
        <v>13</v>
      </c>
      <c r="B4" s="437"/>
      <c r="C4" s="437"/>
      <c r="D4" s="437"/>
      <c r="E4" s="437"/>
      <c r="F4" s="437"/>
      <c r="G4" s="437"/>
      <c r="H4" s="437"/>
      <c r="I4" s="437"/>
      <c r="J4" s="437"/>
      <c r="K4" s="437"/>
      <c r="L4" s="437"/>
      <c r="M4" s="437"/>
      <c r="N4" s="437"/>
    </row>
    <row r="5" spans="1:5" ht="17.25">
      <c r="A5" s="127" t="s">
        <v>14</v>
      </c>
      <c r="B5" s="47"/>
      <c r="C5" s="9"/>
      <c r="D5" s="9"/>
      <c r="E5" s="9"/>
    </row>
    <row r="6" spans="1:64" ht="39" customHeight="1">
      <c r="A6" s="417" t="s">
        <v>22</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103"/>
      <c r="AW6" s="103"/>
      <c r="AX6" s="103"/>
      <c r="AY6" s="103"/>
      <c r="AZ6" s="103"/>
      <c r="BA6" s="103"/>
      <c r="BB6" s="103"/>
      <c r="BC6" s="103"/>
      <c r="BD6" s="103"/>
      <c r="BE6" s="103"/>
      <c r="BF6" s="103"/>
      <c r="BG6" s="103"/>
      <c r="BH6" s="103"/>
      <c r="BI6" s="103"/>
      <c r="BJ6" s="103"/>
      <c r="BK6" s="103"/>
      <c r="BL6" s="103"/>
    </row>
    <row r="7" spans="1:64" ht="15" customHeight="1">
      <c r="A7" s="58"/>
      <c r="B7" s="133" t="s">
        <v>192</v>
      </c>
      <c r="C7" s="9"/>
      <c r="D7" s="9"/>
      <c r="E7" s="16"/>
      <c r="H7" s="35"/>
      <c r="R7" s="88"/>
      <c r="S7" s="88"/>
      <c r="T7" s="88"/>
      <c r="U7" s="88"/>
      <c r="V7" s="88"/>
      <c r="W7" s="88"/>
      <c r="X7" s="88"/>
      <c r="Y7" s="88"/>
      <c r="Z7" s="88"/>
      <c r="AA7" s="421" t="s">
        <v>20</v>
      </c>
      <c r="AB7" s="438"/>
      <c r="AC7" s="438"/>
      <c r="AD7" s="438"/>
      <c r="AE7" s="438"/>
      <c r="AF7" s="438"/>
      <c r="AG7" s="438"/>
      <c r="AH7" s="438"/>
      <c r="AI7" s="438"/>
      <c r="AJ7" s="438"/>
      <c r="AK7" s="438"/>
      <c r="AL7" s="438"/>
      <c r="AM7" s="438"/>
      <c r="AN7" s="438"/>
      <c r="AO7" s="438"/>
      <c r="AP7" s="438"/>
      <c r="AQ7" s="438"/>
      <c r="AR7" s="438"/>
      <c r="AS7" s="438"/>
      <c r="AT7" s="438"/>
      <c r="AU7" s="439"/>
      <c r="AW7" s="88"/>
      <c r="AX7" s="88"/>
      <c r="AY7" s="88"/>
      <c r="AZ7" s="88"/>
      <c r="BA7" s="88"/>
      <c r="BB7" s="88"/>
      <c r="BC7" s="88"/>
      <c r="BD7" s="88"/>
      <c r="BE7" s="88"/>
      <c r="BF7" s="88"/>
      <c r="BG7" s="88"/>
      <c r="BH7" s="88"/>
      <c r="BI7" s="88"/>
      <c r="BJ7" s="88"/>
      <c r="BK7" s="88"/>
      <c r="BL7" s="88"/>
    </row>
    <row r="8" spans="1:56" ht="4.5" customHeight="1">
      <c r="A8" s="6"/>
      <c r="B8" s="6"/>
      <c r="C8" s="6"/>
      <c r="D8" s="6"/>
      <c r="E8" s="6"/>
      <c r="F8" s="9"/>
      <c r="G8" s="9"/>
      <c r="H8" s="9"/>
      <c r="I8" s="20"/>
      <c r="J8" s="10"/>
      <c r="K8" s="2"/>
      <c r="L8" s="2"/>
      <c r="M8" s="2"/>
      <c r="N8" s="2"/>
      <c r="AV8" s="2"/>
      <c r="AW8" s="2"/>
      <c r="AX8" s="2"/>
      <c r="AY8" s="2"/>
      <c r="AZ8" s="2"/>
      <c r="BA8" s="2"/>
      <c r="BB8" s="2"/>
      <c r="BC8" s="2"/>
      <c r="BD8" s="2"/>
    </row>
    <row r="9" spans="1:56" ht="12.75">
      <c r="A9" s="1"/>
      <c r="B9" s="105">
        <v>1</v>
      </c>
      <c r="C9" s="49" t="s">
        <v>8</v>
      </c>
      <c r="D9" s="49"/>
      <c r="E9" s="49"/>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1"/>
      <c r="AU9" s="2"/>
      <c r="AV9" s="2"/>
      <c r="AW9" s="2"/>
      <c r="AX9" s="2"/>
      <c r="AY9" s="2"/>
      <c r="AZ9" s="2"/>
      <c r="BA9" s="2"/>
      <c r="BB9" s="2"/>
      <c r="BC9" s="2"/>
      <c r="BD9" s="2"/>
    </row>
    <row r="10" spans="1:56" ht="12.75">
      <c r="A10" s="7"/>
      <c r="B10" s="54"/>
      <c r="C10" s="6" t="s">
        <v>9</v>
      </c>
      <c r="D10" s="2"/>
      <c r="E10" s="9"/>
      <c r="F10" s="9"/>
      <c r="G10" s="9"/>
      <c r="H10" s="9"/>
      <c r="I10" s="9"/>
      <c r="J10" s="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53"/>
      <c r="AU10" s="2"/>
      <c r="AV10" s="2"/>
      <c r="AW10" s="2"/>
      <c r="AX10" s="2"/>
      <c r="AY10" s="2"/>
      <c r="AZ10" s="2"/>
      <c r="BA10" s="2"/>
      <c r="BB10" s="2"/>
      <c r="BC10" s="2"/>
      <c r="BD10" s="2"/>
    </row>
    <row r="11" spans="2:56" ht="6" customHeight="1">
      <c r="B11" s="5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53"/>
      <c r="AU11" s="2"/>
      <c r="AV11" s="2"/>
      <c r="AW11" s="2"/>
      <c r="AX11" s="2"/>
      <c r="AY11" s="2"/>
      <c r="AZ11" s="2"/>
      <c r="BA11" s="2"/>
      <c r="BB11" s="2"/>
      <c r="BC11" s="2"/>
      <c r="BD11" s="2"/>
    </row>
    <row r="12" spans="1:56" ht="13.5" thickBot="1">
      <c r="A12" s="7"/>
      <c r="B12" s="54"/>
      <c r="C12" s="18" t="s">
        <v>41</v>
      </c>
      <c r="D12" s="363">
        <v>25</v>
      </c>
      <c r="E12" s="363"/>
      <c r="F12" s="363"/>
      <c r="G12" s="16" t="s">
        <v>43</v>
      </c>
      <c r="I12" s="104"/>
      <c r="J12" s="104"/>
      <c r="K12" s="22"/>
      <c r="L12" s="22" t="s">
        <v>44</v>
      </c>
      <c r="M12" s="407">
        <v>8</v>
      </c>
      <c r="N12" s="407"/>
      <c r="O12" s="2" t="s">
        <v>42</v>
      </c>
      <c r="Q12" s="2"/>
      <c r="R12" s="2"/>
      <c r="T12" s="2" t="s">
        <v>45</v>
      </c>
      <c r="U12" s="106" t="s">
        <v>41</v>
      </c>
      <c r="V12" s="373">
        <f>D12*M12</f>
        <v>200</v>
      </c>
      <c r="W12" s="373"/>
      <c r="X12" s="373"/>
      <c r="Y12" s="373"/>
      <c r="Z12" s="2"/>
      <c r="AB12" s="2"/>
      <c r="AC12" s="2"/>
      <c r="AD12" s="2"/>
      <c r="AE12" s="2"/>
      <c r="AF12" s="2"/>
      <c r="AG12" s="2"/>
      <c r="AH12" s="2"/>
      <c r="AI12" s="2"/>
      <c r="AJ12" s="2"/>
      <c r="AK12" s="2"/>
      <c r="AL12" s="2"/>
      <c r="AM12" s="2"/>
      <c r="AN12" s="2"/>
      <c r="AO12" s="2"/>
      <c r="AP12" s="107" t="s">
        <v>41</v>
      </c>
      <c r="AQ12" s="375">
        <f>V12</f>
        <v>200</v>
      </c>
      <c r="AR12" s="375"/>
      <c r="AS12" s="375"/>
      <c r="AT12" s="376"/>
      <c r="AU12" s="2"/>
      <c r="AV12" s="2"/>
      <c r="AW12" s="2"/>
      <c r="AX12" s="2"/>
      <c r="AY12" s="2"/>
      <c r="AZ12" s="2"/>
      <c r="BA12" s="2"/>
      <c r="BB12" s="2"/>
      <c r="BC12" s="2"/>
      <c r="BD12" s="2"/>
    </row>
    <row r="13" spans="1:56" ht="4.5" customHeight="1">
      <c r="A13" s="7"/>
      <c r="B13" s="5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263"/>
      <c r="AR13" s="263"/>
      <c r="AS13" s="263"/>
      <c r="AT13" s="264"/>
      <c r="AU13" s="2"/>
      <c r="AV13" s="2"/>
      <c r="AW13" s="2"/>
      <c r="AX13" s="2"/>
      <c r="AY13" s="2"/>
      <c r="AZ13" s="2"/>
      <c r="BA13" s="2"/>
      <c r="BB13" s="2"/>
      <c r="BC13" s="2"/>
      <c r="BD13" s="2"/>
    </row>
    <row r="14" spans="1:46" ht="4.5" customHeight="1">
      <c r="A14" s="7"/>
      <c r="B14" s="9"/>
      <c r="C14" s="2"/>
      <c r="D14" s="2"/>
      <c r="E14" s="2"/>
      <c r="F14" s="2"/>
      <c r="G14" s="2"/>
      <c r="H14" s="2"/>
      <c r="I14" s="2"/>
      <c r="J14" s="2"/>
      <c r="K14" s="2"/>
      <c r="L14" s="2"/>
      <c r="M14" s="2"/>
      <c r="N14" s="2"/>
      <c r="AQ14" s="262"/>
      <c r="AR14" s="262"/>
      <c r="AS14" s="262"/>
      <c r="AT14" s="262"/>
    </row>
    <row r="15" spans="1:55" ht="12.75">
      <c r="A15" s="1"/>
      <c r="B15" s="111">
        <v>2</v>
      </c>
      <c r="C15" s="112" t="s">
        <v>21</v>
      </c>
      <c r="D15" s="112"/>
      <c r="E15" s="112"/>
      <c r="F15" s="112"/>
      <c r="G15" s="112"/>
      <c r="H15" s="112"/>
      <c r="I15" s="112"/>
      <c r="J15" s="112"/>
      <c r="K15" s="112"/>
      <c r="L15" s="71"/>
      <c r="M15" s="71"/>
      <c r="N15" s="71"/>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267"/>
      <c r="AR15" s="267"/>
      <c r="AS15" s="267"/>
      <c r="AT15" s="268"/>
      <c r="AU15" s="2"/>
      <c r="AV15" s="2"/>
      <c r="AW15" s="2"/>
      <c r="AX15" s="2"/>
      <c r="AY15" s="2"/>
      <c r="AZ15" s="2"/>
      <c r="BA15" s="2"/>
      <c r="BB15" s="2"/>
      <c r="BC15" s="2"/>
    </row>
    <row r="16" spans="2:55" ht="6" customHeight="1">
      <c r="B16" s="108"/>
      <c r="C16" s="22"/>
      <c r="D16" s="22"/>
      <c r="E16" s="22"/>
      <c r="F16" s="22"/>
      <c r="G16" s="22"/>
      <c r="H16" s="22"/>
      <c r="I16" s="22"/>
      <c r="J16" s="22"/>
      <c r="K16" s="22"/>
      <c r="L16" s="22"/>
      <c r="M16" s="22"/>
      <c r="N16" s="2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69"/>
      <c r="AR16" s="269"/>
      <c r="AS16" s="269"/>
      <c r="AT16" s="270"/>
      <c r="AU16" s="2"/>
      <c r="AV16" s="2"/>
      <c r="AW16" s="2"/>
      <c r="AX16" s="2"/>
      <c r="AY16" s="2"/>
      <c r="AZ16" s="2"/>
      <c r="BA16" s="2"/>
      <c r="BB16" s="2"/>
      <c r="BC16" s="2"/>
    </row>
    <row r="17" spans="1:55" ht="13.5" thickBot="1">
      <c r="A17" s="7"/>
      <c r="B17" s="64"/>
      <c r="C17" s="18" t="s">
        <v>41</v>
      </c>
      <c r="D17" s="363">
        <v>145</v>
      </c>
      <c r="E17" s="363"/>
      <c r="F17" s="363"/>
      <c r="G17" s="117" t="s">
        <v>46</v>
      </c>
      <c r="H17" s="2"/>
      <c r="I17" s="104"/>
      <c r="J17" s="104"/>
      <c r="K17" s="22" t="s">
        <v>44</v>
      </c>
      <c r="L17" s="407">
        <v>7</v>
      </c>
      <c r="M17" s="407"/>
      <c r="N17" s="2" t="s">
        <v>42</v>
      </c>
      <c r="O17" s="2"/>
      <c r="P17" s="2"/>
      <c r="Q17" s="2"/>
      <c r="R17" s="2"/>
      <c r="S17" s="2" t="s">
        <v>47</v>
      </c>
      <c r="T17" s="389">
        <v>50</v>
      </c>
      <c r="U17" s="389"/>
      <c r="V17" s="104" t="s">
        <v>48</v>
      </c>
      <c r="W17" s="2"/>
      <c r="X17" s="104"/>
      <c r="Y17" s="104"/>
      <c r="Z17" s="110"/>
      <c r="AA17" s="2"/>
      <c r="AB17" s="2"/>
      <c r="AC17" s="2"/>
      <c r="AD17" s="2" t="s">
        <v>45</v>
      </c>
      <c r="AE17" s="106" t="s">
        <v>41</v>
      </c>
      <c r="AF17" s="373">
        <f>D17*L17*T17</f>
        <v>50750</v>
      </c>
      <c r="AG17" s="373"/>
      <c r="AH17" s="373"/>
      <c r="AI17" s="373"/>
      <c r="AJ17" s="2"/>
      <c r="AK17" s="2"/>
      <c r="AL17" s="2"/>
      <c r="AM17" s="2"/>
      <c r="AN17" s="2"/>
      <c r="AO17" s="2"/>
      <c r="AP17" s="107" t="s">
        <v>41</v>
      </c>
      <c r="AQ17" s="375">
        <f>AF17</f>
        <v>50750</v>
      </c>
      <c r="AR17" s="375"/>
      <c r="AS17" s="375"/>
      <c r="AT17" s="376"/>
      <c r="AU17" s="2"/>
      <c r="AV17" s="2"/>
      <c r="AW17" s="2"/>
      <c r="AX17" s="2"/>
      <c r="AY17" s="2"/>
      <c r="AZ17" s="2"/>
      <c r="BA17" s="2"/>
      <c r="BB17" s="2"/>
      <c r="BC17" s="2"/>
    </row>
    <row r="18" spans="1:55" ht="4.5" customHeight="1">
      <c r="A18" s="7"/>
      <c r="B18" s="109"/>
      <c r="C18" s="41"/>
      <c r="D18" s="41"/>
      <c r="E18" s="41"/>
      <c r="F18" s="41"/>
      <c r="G18" s="41"/>
      <c r="H18" s="41"/>
      <c r="I18" s="41"/>
      <c r="J18" s="41"/>
      <c r="K18" s="76"/>
      <c r="L18" s="76"/>
      <c r="M18" s="76"/>
      <c r="N18" s="76"/>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263"/>
      <c r="AR18" s="263"/>
      <c r="AS18" s="263"/>
      <c r="AT18" s="264"/>
      <c r="AU18" s="2"/>
      <c r="AV18" s="2"/>
      <c r="AW18" s="2"/>
      <c r="AX18" s="2"/>
      <c r="AY18" s="2"/>
      <c r="AZ18" s="2"/>
      <c r="BA18" s="2"/>
      <c r="BB18" s="2"/>
      <c r="BC18" s="2"/>
    </row>
    <row r="19" spans="1:46" ht="4.5" customHeight="1">
      <c r="A19" s="7"/>
      <c r="B19" s="9"/>
      <c r="C19" s="9"/>
      <c r="D19" s="9"/>
      <c r="E19" s="9"/>
      <c r="F19" s="9"/>
      <c r="G19" s="9"/>
      <c r="H19" s="9"/>
      <c r="I19" s="9"/>
      <c r="J19" s="9"/>
      <c r="K19" s="2"/>
      <c r="L19" s="2"/>
      <c r="M19" s="2"/>
      <c r="N19" s="2"/>
      <c r="AQ19" s="262"/>
      <c r="AR19" s="262"/>
      <c r="AS19" s="262"/>
      <c r="AT19" s="262"/>
    </row>
    <row r="20" spans="1:55" ht="12.75">
      <c r="A20" s="1"/>
      <c r="B20" s="105">
        <v>3</v>
      </c>
      <c r="C20" s="49" t="s">
        <v>49</v>
      </c>
      <c r="D20" s="49"/>
      <c r="E20" s="49"/>
      <c r="F20" s="48"/>
      <c r="G20" s="48"/>
      <c r="H20" s="48"/>
      <c r="I20" s="113"/>
      <c r="J20" s="48"/>
      <c r="K20" s="50"/>
      <c r="L20" s="50"/>
      <c r="M20" s="50"/>
      <c r="N20" s="50"/>
      <c r="O20" s="114"/>
      <c r="P20" s="114"/>
      <c r="Q20" s="114"/>
      <c r="R20" s="114"/>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267"/>
      <c r="AR20" s="267"/>
      <c r="AS20" s="267"/>
      <c r="AT20" s="268"/>
      <c r="AU20" s="2"/>
      <c r="AV20" s="2"/>
      <c r="AW20" s="2"/>
      <c r="AX20" s="2"/>
      <c r="AY20" s="2"/>
      <c r="AZ20" s="2"/>
      <c r="BA20" s="2"/>
      <c r="BB20" s="2"/>
      <c r="BC20" s="2"/>
    </row>
    <row r="21" spans="2:55" ht="6" customHeight="1">
      <c r="B21" s="55"/>
      <c r="C21" s="2"/>
      <c r="D21" s="2"/>
      <c r="E21" s="2"/>
      <c r="F21" s="9"/>
      <c r="G21" s="9"/>
      <c r="H21" s="9"/>
      <c r="I21" s="9"/>
      <c r="J21" s="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69"/>
      <c r="AR21" s="269"/>
      <c r="AS21" s="269"/>
      <c r="AT21" s="270"/>
      <c r="AU21" s="2"/>
      <c r="AV21" s="2"/>
      <c r="AW21" s="2"/>
      <c r="AX21" s="2"/>
      <c r="AY21" s="2"/>
      <c r="AZ21" s="2"/>
      <c r="BA21" s="2"/>
      <c r="BB21" s="2"/>
      <c r="BC21" s="2"/>
    </row>
    <row r="22" spans="1:55" ht="13.5" thickBot="1">
      <c r="A22" s="7"/>
      <c r="B22" s="54"/>
      <c r="C22" s="18" t="s">
        <v>41</v>
      </c>
      <c r="D22" s="363">
        <v>85</v>
      </c>
      <c r="E22" s="363"/>
      <c r="F22" s="363"/>
      <c r="G22" s="16" t="s">
        <v>46</v>
      </c>
      <c r="H22" s="2"/>
      <c r="I22" s="9"/>
      <c r="J22" s="9"/>
      <c r="K22" s="2" t="s">
        <v>47</v>
      </c>
      <c r="L22" s="407">
        <v>1</v>
      </c>
      <c r="M22" s="407"/>
      <c r="N22" s="2" t="s">
        <v>42</v>
      </c>
      <c r="O22" s="2"/>
      <c r="P22" s="2"/>
      <c r="Q22" s="2"/>
      <c r="R22" s="2"/>
      <c r="S22" s="2" t="s">
        <v>47</v>
      </c>
      <c r="T22" s="389">
        <v>50</v>
      </c>
      <c r="U22" s="389"/>
      <c r="V22" s="2" t="s">
        <v>48</v>
      </c>
      <c r="W22" s="2"/>
      <c r="X22" s="2"/>
      <c r="Y22" s="2"/>
      <c r="Z22" s="2"/>
      <c r="AA22" s="2"/>
      <c r="AB22" s="2"/>
      <c r="AC22" s="2"/>
      <c r="AD22" s="2" t="s">
        <v>45</v>
      </c>
      <c r="AE22" s="106" t="s">
        <v>41</v>
      </c>
      <c r="AF22" s="373">
        <f>D22*L22*T22</f>
        <v>4250</v>
      </c>
      <c r="AG22" s="373"/>
      <c r="AH22" s="373"/>
      <c r="AI22" s="373"/>
      <c r="AJ22" s="2"/>
      <c r="AK22" s="2"/>
      <c r="AL22" s="2"/>
      <c r="AM22" s="2"/>
      <c r="AN22" s="2"/>
      <c r="AO22" s="2"/>
      <c r="AP22" s="107" t="s">
        <v>41</v>
      </c>
      <c r="AQ22" s="375">
        <f>AF22</f>
        <v>4250</v>
      </c>
      <c r="AR22" s="375"/>
      <c r="AS22" s="375"/>
      <c r="AT22" s="376"/>
      <c r="AU22" s="2"/>
      <c r="AV22" s="2"/>
      <c r="AW22" s="2"/>
      <c r="AX22" s="2"/>
      <c r="AY22" s="2"/>
      <c r="AZ22" s="2"/>
      <c r="BA22" s="2"/>
      <c r="BB22" s="2"/>
      <c r="BC22" s="2"/>
    </row>
    <row r="23" spans="1:55" ht="4.5" customHeight="1">
      <c r="A23" s="7"/>
      <c r="B23" s="56"/>
      <c r="C23" s="4"/>
      <c r="D23" s="4"/>
      <c r="E23" s="4"/>
      <c r="F23" s="4"/>
      <c r="G23" s="4"/>
      <c r="H23" s="4"/>
      <c r="I23" s="4"/>
      <c r="J23" s="4"/>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57"/>
      <c r="AU23" s="2"/>
      <c r="AV23" s="2"/>
      <c r="AW23" s="2"/>
      <c r="AX23" s="2"/>
      <c r="AY23" s="2"/>
      <c r="AZ23" s="2"/>
      <c r="BA23" s="2"/>
      <c r="BB23" s="2"/>
      <c r="BC23" s="2"/>
    </row>
    <row r="24" spans="1:14" ht="6.75" customHeight="1" thickBot="1">
      <c r="A24" s="7"/>
      <c r="B24" s="9"/>
      <c r="C24" s="9"/>
      <c r="D24" s="9"/>
      <c r="E24" s="9"/>
      <c r="F24" s="9"/>
      <c r="G24" s="9"/>
      <c r="H24" s="9"/>
      <c r="I24" s="9"/>
      <c r="J24" s="9"/>
      <c r="K24" s="2"/>
      <c r="L24" s="2"/>
      <c r="M24" s="2"/>
      <c r="N24" s="2"/>
    </row>
    <row r="25" spans="5:47" ht="15.75" thickBot="1">
      <c r="E25" s="2"/>
      <c r="F25" s="2"/>
      <c r="G25" s="2"/>
      <c r="H25" s="2"/>
      <c r="I25" s="2"/>
      <c r="J25" s="2"/>
      <c r="K25" s="22"/>
      <c r="L25" s="2"/>
      <c r="M25" s="116"/>
      <c r="N25" s="83"/>
      <c r="O25" s="98"/>
      <c r="P25" s="2"/>
      <c r="Q25" s="2"/>
      <c r="AN25" s="115" t="s">
        <v>99</v>
      </c>
      <c r="AO25" s="381">
        <f>AQ12+AQ17+AQ22</f>
        <v>55200</v>
      </c>
      <c r="AP25" s="382"/>
      <c r="AQ25" s="382"/>
      <c r="AR25" s="382"/>
      <c r="AS25" s="382"/>
      <c r="AT25" s="383"/>
      <c r="AU25" s="47" t="s">
        <v>26</v>
      </c>
    </row>
    <row r="26" spans="11:14" ht="12" customHeight="1">
      <c r="K26" s="35"/>
      <c r="M26" s="59"/>
      <c r="N26" s="60"/>
    </row>
    <row r="27" ht="15" customHeight="1">
      <c r="B27" s="133" t="s">
        <v>193</v>
      </c>
    </row>
    <row r="28" spans="2:47" ht="15" customHeight="1">
      <c r="B28" s="421" t="s">
        <v>300</v>
      </c>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9"/>
      <c r="AU28" s="80"/>
    </row>
    <row r="29" spans="2:47" ht="78" customHeight="1">
      <c r="B29" s="378" t="s">
        <v>23</v>
      </c>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216"/>
    </row>
    <row r="30" spans="2:16" ht="13.5" customHeight="1">
      <c r="B30" s="434" t="s">
        <v>24</v>
      </c>
      <c r="C30" s="434"/>
      <c r="D30" s="434"/>
      <c r="E30" s="434"/>
      <c r="F30" s="434"/>
      <c r="G30" s="434"/>
      <c r="H30" s="434"/>
      <c r="I30" s="434"/>
      <c r="J30" s="434"/>
      <c r="K30" s="434"/>
      <c r="L30" s="434"/>
      <c r="M30" s="434"/>
      <c r="N30" s="434"/>
      <c r="O30" s="434"/>
      <c r="P30" s="434"/>
    </row>
    <row r="31" spans="1:46" ht="12.75">
      <c r="A31" s="1"/>
      <c r="B31" s="105">
        <v>4</v>
      </c>
      <c r="C31" s="49" t="s">
        <v>10</v>
      </c>
      <c r="D31" s="49"/>
      <c r="E31" s="49"/>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1"/>
    </row>
    <row r="32" spans="2:46" ht="6" customHeight="1">
      <c r="B32" s="5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53"/>
    </row>
    <row r="33" spans="2:46" ht="13.5" thickBot="1">
      <c r="B33" s="55"/>
      <c r="C33" s="363">
        <v>7</v>
      </c>
      <c r="D33" s="363"/>
      <c r="E33" s="16" t="s">
        <v>50</v>
      </c>
      <c r="F33" s="2"/>
      <c r="G33" s="2" t="s">
        <v>47</v>
      </c>
      <c r="H33" s="389">
        <v>5</v>
      </c>
      <c r="I33" s="389"/>
      <c r="J33" s="22" t="s">
        <v>51</v>
      </c>
      <c r="K33" s="22"/>
      <c r="L33" s="118" t="s">
        <v>47</v>
      </c>
      <c r="M33" s="407">
        <v>50</v>
      </c>
      <c r="N33" s="407"/>
      <c r="O33" s="2" t="s">
        <v>52</v>
      </c>
      <c r="P33" s="2"/>
      <c r="Q33" s="2"/>
      <c r="R33" s="2" t="s">
        <v>47</v>
      </c>
      <c r="S33" s="18" t="s">
        <v>41</v>
      </c>
      <c r="T33" s="363">
        <v>0.48</v>
      </c>
      <c r="U33" s="363"/>
      <c r="V33" s="363"/>
      <c r="W33" s="110" t="s">
        <v>53</v>
      </c>
      <c r="X33" s="110"/>
      <c r="Y33" s="2"/>
      <c r="Z33" s="2"/>
      <c r="AA33" s="2" t="s">
        <v>45</v>
      </c>
      <c r="AB33" s="106" t="s">
        <v>41</v>
      </c>
      <c r="AC33" s="373">
        <f>C33*H33*M33*T33</f>
        <v>840</v>
      </c>
      <c r="AD33" s="373"/>
      <c r="AE33" s="373"/>
      <c r="AF33" s="373"/>
      <c r="AG33" s="2"/>
      <c r="AH33" s="2"/>
      <c r="AI33" s="2"/>
      <c r="AJ33" s="2"/>
      <c r="AK33" s="2"/>
      <c r="AL33" s="2"/>
      <c r="AM33" s="2"/>
      <c r="AN33" s="2"/>
      <c r="AP33" s="107" t="s">
        <v>41</v>
      </c>
      <c r="AQ33" s="375">
        <f>AC33</f>
        <v>840</v>
      </c>
      <c r="AR33" s="375"/>
      <c r="AS33" s="375"/>
      <c r="AT33" s="376"/>
    </row>
    <row r="34" spans="2:46" ht="4.5" customHeight="1">
      <c r="B34" s="61"/>
      <c r="C34" s="62"/>
      <c r="D34" s="4"/>
      <c r="E34" s="4"/>
      <c r="F34" s="4"/>
      <c r="G34" s="4"/>
      <c r="H34" s="4"/>
      <c r="I34" s="4"/>
      <c r="J34" s="4"/>
      <c r="K34" s="63"/>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263"/>
      <c r="AR34" s="263"/>
      <c r="AS34" s="263"/>
      <c r="AT34" s="264"/>
    </row>
    <row r="35" spans="2:46" ht="4.5" customHeight="1">
      <c r="B35" s="2"/>
      <c r="C35" s="44"/>
      <c r="D35" s="9"/>
      <c r="E35" s="9"/>
      <c r="F35" s="9"/>
      <c r="G35" s="9"/>
      <c r="H35" s="9"/>
      <c r="I35" s="9"/>
      <c r="J35" s="9"/>
      <c r="K35" s="5"/>
      <c r="L35" s="2"/>
      <c r="M35" s="2"/>
      <c r="N35" s="2"/>
      <c r="AQ35" s="262"/>
      <c r="AR35" s="262"/>
      <c r="AS35" s="262"/>
      <c r="AT35" s="262"/>
    </row>
    <row r="36" spans="1:46" ht="12.75">
      <c r="A36" s="1"/>
      <c r="B36" s="105">
        <v>5</v>
      </c>
      <c r="C36" s="49" t="s">
        <v>11</v>
      </c>
      <c r="D36" s="121"/>
      <c r="E36" s="121"/>
      <c r="F36" s="121"/>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267"/>
      <c r="AR36" s="267"/>
      <c r="AS36" s="267"/>
      <c r="AT36" s="268"/>
    </row>
    <row r="37" spans="2:46" ht="6" customHeight="1">
      <c r="B37" s="5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69"/>
      <c r="AR37" s="269"/>
      <c r="AS37" s="269"/>
      <c r="AT37" s="270"/>
    </row>
    <row r="38" spans="2:46" ht="13.5" thickBot="1">
      <c r="B38" s="55"/>
      <c r="C38" s="363">
        <v>7</v>
      </c>
      <c r="D38" s="363"/>
      <c r="E38" s="16" t="s">
        <v>50</v>
      </c>
      <c r="F38" s="2"/>
      <c r="G38" s="2" t="s">
        <v>47</v>
      </c>
      <c r="H38" s="389">
        <v>5</v>
      </c>
      <c r="I38" s="389"/>
      <c r="J38" s="22" t="s">
        <v>51</v>
      </c>
      <c r="K38" s="22"/>
      <c r="L38" s="118" t="s">
        <v>47</v>
      </c>
      <c r="M38" s="407">
        <v>50</v>
      </c>
      <c r="N38" s="407"/>
      <c r="O38" s="2" t="s">
        <v>52</v>
      </c>
      <c r="P38" s="2"/>
      <c r="Q38" s="2"/>
      <c r="R38" s="2" t="s">
        <v>47</v>
      </c>
      <c r="S38" s="18" t="s">
        <v>41</v>
      </c>
      <c r="T38" s="380">
        <v>1.49</v>
      </c>
      <c r="U38" s="380"/>
      <c r="V38" s="380"/>
      <c r="W38" s="110" t="s">
        <v>53</v>
      </c>
      <c r="X38" s="110"/>
      <c r="Y38" s="2"/>
      <c r="Z38" s="2"/>
      <c r="AA38" s="2" t="s">
        <v>45</v>
      </c>
      <c r="AB38" s="106" t="s">
        <v>41</v>
      </c>
      <c r="AC38" s="373">
        <f>C38*H38*M38*T38</f>
        <v>2607.5</v>
      </c>
      <c r="AD38" s="373"/>
      <c r="AE38" s="373"/>
      <c r="AF38" s="373"/>
      <c r="AG38" s="2"/>
      <c r="AH38" s="2"/>
      <c r="AI38" s="2"/>
      <c r="AJ38" s="2"/>
      <c r="AK38" s="2"/>
      <c r="AL38" s="2"/>
      <c r="AM38" s="2"/>
      <c r="AN38" s="2"/>
      <c r="AO38" s="2"/>
      <c r="AP38" s="107" t="s">
        <v>41</v>
      </c>
      <c r="AQ38" s="375">
        <f>AC38</f>
        <v>2607.5</v>
      </c>
      <c r="AR38" s="375"/>
      <c r="AS38" s="375"/>
      <c r="AT38" s="376"/>
    </row>
    <row r="39" spans="2:46" ht="4.5" customHeight="1">
      <c r="B39" s="61"/>
      <c r="C39" s="62"/>
      <c r="D39" s="4"/>
      <c r="E39" s="4"/>
      <c r="F39" s="4"/>
      <c r="G39" s="4"/>
      <c r="H39" s="4"/>
      <c r="I39" s="4"/>
      <c r="J39" s="4"/>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154"/>
      <c r="AR39" s="154"/>
      <c r="AS39" s="154"/>
      <c r="AT39" s="155"/>
    </row>
    <row r="40" spans="3:46" ht="4.5" customHeight="1">
      <c r="C40" s="44"/>
      <c r="D40" s="7"/>
      <c r="E40" s="7"/>
      <c r="F40" s="7"/>
      <c r="G40" s="7"/>
      <c r="H40" s="7"/>
      <c r="I40" s="7"/>
      <c r="J40" s="7"/>
      <c r="L40" s="2"/>
      <c r="M40" s="2"/>
      <c r="AQ40" s="156"/>
      <c r="AR40" s="156"/>
      <c r="AS40" s="156"/>
      <c r="AT40" s="156"/>
    </row>
    <row r="41" spans="1:46" ht="12.75">
      <c r="A41" s="21"/>
      <c r="B41" s="111">
        <v>6</v>
      </c>
      <c r="C41" s="112" t="s">
        <v>12</v>
      </c>
      <c r="D41" s="112"/>
      <c r="E41" s="112"/>
      <c r="F41" s="112"/>
      <c r="G41" s="112"/>
      <c r="H41" s="122"/>
      <c r="I41" s="123"/>
      <c r="J41" s="48"/>
      <c r="K41" s="48"/>
      <c r="L41" s="48"/>
      <c r="M41" s="50"/>
      <c r="N41" s="51"/>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157"/>
      <c r="AR41" s="157"/>
      <c r="AS41" s="157"/>
      <c r="AT41" s="158"/>
    </row>
    <row r="42" spans="1:46" ht="6" customHeight="1">
      <c r="A42" s="16"/>
      <c r="B42" s="64"/>
      <c r="C42" s="16"/>
      <c r="D42" s="16"/>
      <c r="E42" s="16"/>
      <c r="F42" s="16"/>
      <c r="G42" s="16"/>
      <c r="H42" s="16"/>
      <c r="I42" s="16"/>
      <c r="J42" s="9"/>
      <c r="K42" s="9"/>
      <c r="L42" s="23"/>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159"/>
      <c r="AR42" s="159"/>
      <c r="AS42" s="159"/>
      <c r="AT42" s="160"/>
    </row>
    <row r="43" spans="1:46" ht="13.5" thickBot="1">
      <c r="A43" s="25"/>
      <c r="B43" s="65"/>
      <c r="C43" s="363">
        <v>7</v>
      </c>
      <c r="D43" s="363"/>
      <c r="E43" s="16" t="s">
        <v>50</v>
      </c>
      <c r="F43" s="2"/>
      <c r="G43" s="2" t="s">
        <v>47</v>
      </c>
      <c r="H43" s="389">
        <v>5</v>
      </c>
      <c r="I43" s="389"/>
      <c r="J43" s="22" t="s">
        <v>51</v>
      </c>
      <c r="K43" s="22"/>
      <c r="L43" s="118" t="s">
        <v>47</v>
      </c>
      <c r="M43" s="407">
        <v>50</v>
      </c>
      <c r="N43" s="407"/>
      <c r="O43" s="2" t="s">
        <v>52</v>
      </c>
      <c r="P43" s="2"/>
      <c r="Q43" s="2"/>
      <c r="R43" s="2" t="s">
        <v>47</v>
      </c>
      <c r="S43" s="18" t="s">
        <v>41</v>
      </c>
      <c r="T43" s="380">
        <v>0.2</v>
      </c>
      <c r="U43" s="380"/>
      <c r="V43" s="380"/>
      <c r="W43" s="110" t="s">
        <v>53</v>
      </c>
      <c r="X43" s="110"/>
      <c r="Y43" s="2"/>
      <c r="Z43" s="2"/>
      <c r="AA43" s="2" t="s">
        <v>45</v>
      </c>
      <c r="AB43" s="106" t="s">
        <v>41</v>
      </c>
      <c r="AC43" s="373">
        <f>C43*H43*M43*T43</f>
        <v>350</v>
      </c>
      <c r="AD43" s="373"/>
      <c r="AE43" s="373"/>
      <c r="AF43" s="373"/>
      <c r="AG43" s="2"/>
      <c r="AH43" s="2"/>
      <c r="AI43" s="2"/>
      <c r="AJ43" s="2"/>
      <c r="AK43" s="2"/>
      <c r="AL43" s="2"/>
      <c r="AM43" s="2"/>
      <c r="AN43" s="2"/>
      <c r="AP43" s="107" t="s">
        <v>41</v>
      </c>
      <c r="AQ43" s="425">
        <f>AC43</f>
        <v>350</v>
      </c>
      <c r="AR43" s="425"/>
      <c r="AS43" s="425"/>
      <c r="AT43" s="426"/>
    </row>
    <row r="44" spans="2:46" ht="4.5" customHeight="1">
      <c r="B44" s="61"/>
      <c r="C44" s="66"/>
      <c r="D44" s="38"/>
      <c r="E44" s="38"/>
      <c r="F44" s="38"/>
      <c r="G44" s="38"/>
      <c r="H44" s="38"/>
      <c r="I44" s="38"/>
      <c r="J44" s="433"/>
      <c r="K44" s="433"/>
      <c r="L44" s="433"/>
      <c r="M44" s="433"/>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248"/>
      <c r="AR44" s="248"/>
      <c r="AS44" s="248"/>
      <c r="AT44" s="249"/>
    </row>
    <row r="45" spans="2:46" ht="9.75" customHeight="1">
      <c r="B45" s="2"/>
      <c r="C45" s="68"/>
      <c r="D45" s="2"/>
      <c r="E45" s="2"/>
      <c r="F45" s="2"/>
      <c r="G45" s="2"/>
      <c r="H45" s="2"/>
      <c r="I45" s="2"/>
      <c r="J45" s="42"/>
      <c r="K45" s="42"/>
      <c r="L45" s="42"/>
      <c r="M45" s="4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58"/>
      <c r="AR45" s="258"/>
      <c r="AS45" s="258"/>
      <c r="AT45" s="258"/>
    </row>
    <row r="46" spans="2:46" ht="12.75" customHeight="1">
      <c r="B46" s="434" t="s">
        <v>25</v>
      </c>
      <c r="C46" s="434"/>
      <c r="D46" s="434"/>
      <c r="E46" s="434"/>
      <c r="F46" s="434"/>
      <c r="G46" s="434"/>
      <c r="H46" s="434"/>
      <c r="I46" s="434"/>
      <c r="J46" s="434"/>
      <c r="K46" s="434"/>
      <c r="L46" s="434"/>
      <c r="M46" s="434"/>
      <c r="N46" s="434"/>
      <c r="O46" s="434"/>
      <c r="P46" s="434"/>
      <c r="AQ46" s="246"/>
      <c r="AR46" s="246"/>
      <c r="AS46" s="246"/>
      <c r="AT46" s="246"/>
    </row>
    <row r="47" spans="1:46" ht="12.75">
      <c r="A47" s="35"/>
      <c r="B47" s="105">
        <v>7</v>
      </c>
      <c r="C47" s="49" t="s">
        <v>10</v>
      </c>
      <c r="D47" s="49"/>
      <c r="E47" s="49"/>
      <c r="F47" s="70"/>
      <c r="G47" s="71"/>
      <c r="H47" s="50"/>
      <c r="I47" s="50"/>
      <c r="J47" s="72"/>
      <c r="K47" s="72"/>
      <c r="L47" s="72"/>
      <c r="M47" s="72"/>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256"/>
      <c r="AR47" s="256"/>
      <c r="AS47" s="256"/>
      <c r="AT47" s="257"/>
    </row>
    <row r="48" spans="1:46" ht="13.5" thickBot="1">
      <c r="A48" s="35"/>
      <c r="B48" s="73"/>
      <c r="C48" s="363">
        <v>1</v>
      </c>
      <c r="D48" s="363"/>
      <c r="E48" s="16" t="s">
        <v>50</v>
      </c>
      <c r="F48" s="2"/>
      <c r="G48" s="2" t="s">
        <v>47</v>
      </c>
      <c r="H48" s="389">
        <v>5</v>
      </c>
      <c r="I48" s="389"/>
      <c r="J48" s="22" t="s">
        <v>51</v>
      </c>
      <c r="K48" s="22"/>
      <c r="L48" s="118" t="s">
        <v>47</v>
      </c>
      <c r="M48" s="407">
        <v>50</v>
      </c>
      <c r="N48" s="407"/>
      <c r="O48" s="2" t="s">
        <v>52</v>
      </c>
      <c r="P48" s="2"/>
      <c r="Q48" s="2"/>
      <c r="R48" s="2" t="s">
        <v>47</v>
      </c>
      <c r="S48" s="18" t="s">
        <v>41</v>
      </c>
      <c r="T48" s="363">
        <v>0.48</v>
      </c>
      <c r="U48" s="363"/>
      <c r="V48" s="363"/>
      <c r="W48" s="110" t="s">
        <v>53</v>
      </c>
      <c r="X48" s="110"/>
      <c r="Y48" s="2"/>
      <c r="Z48" s="2"/>
      <c r="AA48" s="2" t="s">
        <v>45</v>
      </c>
      <c r="AB48" s="106" t="s">
        <v>41</v>
      </c>
      <c r="AC48" s="373">
        <f>C48*H48*M48*T48</f>
        <v>120</v>
      </c>
      <c r="AD48" s="373"/>
      <c r="AE48" s="373"/>
      <c r="AF48" s="373"/>
      <c r="AG48" s="2"/>
      <c r="AH48" s="2"/>
      <c r="AI48" s="2"/>
      <c r="AJ48" s="2"/>
      <c r="AK48" s="2"/>
      <c r="AL48" s="2"/>
      <c r="AM48" s="2"/>
      <c r="AN48" s="2"/>
      <c r="AP48" s="107" t="s">
        <v>41</v>
      </c>
      <c r="AQ48" s="425">
        <f>AC48</f>
        <v>120</v>
      </c>
      <c r="AR48" s="425"/>
      <c r="AS48" s="425"/>
      <c r="AT48" s="426"/>
    </row>
    <row r="49" spans="1:46" ht="4.5" customHeight="1">
      <c r="A49" s="35"/>
      <c r="B49" s="74"/>
      <c r="C49" s="75"/>
      <c r="D49" s="75"/>
      <c r="E49" s="75"/>
      <c r="F49" s="75"/>
      <c r="G49" s="76"/>
      <c r="H49" s="38"/>
      <c r="I49" s="38"/>
      <c r="J49" s="67"/>
      <c r="K49" s="67"/>
      <c r="L49" s="67"/>
      <c r="M49" s="6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248"/>
      <c r="AR49" s="248"/>
      <c r="AS49" s="248"/>
      <c r="AT49" s="249"/>
    </row>
    <row r="50" spans="1:46" ht="4.5" customHeight="1">
      <c r="A50" s="35"/>
      <c r="B50" s="69"/>
      <c r="C50" s="69"/>
      <c r="D50" s="69"/>
      <c r="E50" s="69"/>
      <c r="F50" s="69"/>
      <c r="G50" s="35"/>
      <c r="J50" s="42"/>
      <c r="K50" s="42"/>
      <c r="L50" s="42"/>
      <c r="M50" s="42"/>
      <c r="AQ50" s="246"/>
      <c r="AR50" s="246"/>
      <c r="AS50" s="246"/>
      <c r="AT50" s="246"/>
    </row>
    <row r="51" spans="1:46" ht="12.75">
      <c r="A51" s="35"/>
      <c r="B51" s="105">
        <v>8</v>
      </c>
      <c r="C51" s="49" t="s">
        <v>11</v>
      </c>
      <c r="D51" s="70"/>
      <c r="E51" s="70"/>
      <c r="F51" s="70"/>
      <c r="G51" s="71"/>
      <c r="H51" s="50"/>
      <c r="I51" s="50"/>
      <c r="J51" s="72"/>
      <c r="K51" s="72"/>
      <c r="L51" s="72"/>
      <c r="M51" s="72"/>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256"/>
      <c r="AR51" s="256"/>
      <c r="AS51" s="256"/>
      <c r="AT51" s="257"/>
    </row>
    <row r="52" spans="1:46" ht="6" customHeight="1">
      <c r="A52" s="35"/>
      <c r="B52" s="55"/>
      <c r="C52" s="2"/>
      <c r="D52" s="69"/>
      <c r="E52" s="69"/>
      <c r="F52" s="69"/>
      <c r="G52" s="22"/>
      <c r="H52" s="2"/>
      <c r="I52" s="2"/>
      <c r="J52" s="42"/>
      <c r="K52" s="42"/>
      <c r="L52" s="42"/>
      <c r="M52" s="4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58"/>
      <c r="AR52" s="258"/>
      <c r="AS52" s="258"/>
      <c r="AT52" s="259"/>
    </row>
    <row r="53" spans="1:46" ht="13.5" thickBot="1">
      <c r="A53" s="35"/>
      <c r="B53" s="55"/>
      <c r="C53" s="363">
        <v>1</v>
      </c>
      <c r="D53" s="363"/>
      <c r="E53" s="16" t="s">
        <v>50</v>
      </c>
      <c r="F53" s="2"/>
      <c r="G53" s="2" t="s">
        <v>47</v>
      </c>
      <c r="H53" s="389">
        <v>5</v>
      </c>
      <c r="I53" s="389"/>
      <c r="J53" s="22" t="s">
        <v>51</v>
      </c>
      <c r="K53" s="22"/>
      <c r="L53" s="118" t="s">
        <v>47</v>
      </c>
      <c r="M53" s="407">
        <v>50</v>
      </c>
      <c r="N53" s="407"/>
      <c r="O53" s="2" t="s">
        <v>52</v>
      </c>
      <c r="P53" s="2"/>
      <c r="Q53" s="2"/>
      <c r="R53" s="2" t="s">
        <v>47</v>
      </c>
      <c r="S53" s="18" t="s">
        <v>41</v>
      </c>
      <c r="T53" s="380">
        <v>1.49</v>
      </c>
      <c r="U53" s="380"/>
      <c r="V53" s="380"/>
      <c r="W53" s="110" t="s">
        <v>53</v>
      </c>
      <c r="X53" s="110"/>
      <c r="Y53" s="2"/>
      <c r="Z53" s="2"/>
      <c r="AA53" s="2" t="s">
        <v>45</v>
      </c>
      <c r="AB53" s="106" t="s">
        <v>41</v>
      </c>
      <c r="AC53" s="373">
        <f>C53*H53*M53*T53</f>
        <v>372.5</v>
      </c>
      <c r="AD53" s="373"/>
      <c r="AE53" s="373"/>
      <c r="AF53" s="373"/>
      <c r="AG53" s="2"/>
      <c r="AH53" s="2"/>
      <c r="AI53" s="2"/>
      <c r="AJ53" s="2"/>
      <c r="AK53" s="2"/>
      <c r="AL53" s="2"/>
      <c r="AM53" s="2"/>
      <c r="AN53" s="2"/>
      <c r="AP53" s="107" t="s">
        <v>41</v>
      </c>
      <c r="AQ53" s="425">
        <f>AC53</f>
        <v>372.5</v>
      </c>
      <c r="AR53" s="425"/>
      <c r="AS53" s="425"/>
      <c r="AT53" s="426"/>
    </row>
    <row r="54" spans="1:46" ht="4.5" customHeight="1">
      <c r="A54" s="35"/>
      <c r="B54" s="77"/>
      <c r="C54" s="79"/>
      <c r="D54" s="76"/>
      <c r="E54" s="76"/>
      <c r="F54" s="76"/>
      <c r="G54" s="76"/>
      <c r="H54" s="38"/>
      <c r="I54" s="38"/>
      <c r="J54" s="67"/>
      <c r="K54" s="67"/>
      <c r="L54" s="67"/>
      <c r="M54" s="67"/>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248"/>
      <c r="AR54" s="248"/>
      <c r="AS54" s="248"/>
      <c r="AT54" s="249"/>
    </row>
    <row r="55" spans="3:46" ht="4.5" customHeight="1">
      <c r="C55" s="34"/>
      <c r="J55" s="42"/>
      <c r="K55" s="42"/>
      <c r="L55" s="42"/>
      <c r="M55" s="42"/>
      <c r="AQ55" s="246"/>
      <c r="AR55" s="246"/>
      <c r="AS55" s="246"/>
      <c r="AT55" s="246"/>
    </row>
    <row r="56" spans="2:46" ht="13.5" customHeight="1">
      <c r="B56" s="111">
        <v>9</v>
      </c>
      <c r="C56" s="112" t="s">
        <v>12</v>
      </c>
      <c r="D56" s="50"/>
      <c r="E56" s="50"/>
      <c r="F56" s="50"/>
      <c r="G56" s="50"/>
      <c r="H56" s="50"/>
      <c r="I56" s="50"/>
      <c r="J56" s="72"/>
      <c r="K56" s="72"/>
      <c r="L56" s="72"/>
      <c r="M56" s="72"/>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256"/>
      <c r="AR56" s="256"/>
      <c r="AS56" s="256"/>
      <c r="AT56" s="257"/>
    </row>
    <row r="57" spans="2:46" ht="6" customHeight="1">
      <c r="B57" s="64"/>
      <c r="C57" s="16"/>
      <c r="D57" s="2"/>
      <c r="E57" s="2"/>
      <c r="F57" s="2"/>
      <c r="G57" s="2"/>
      <c r="H57" s="2"/>
      <c r="I57" s="2"/>
      <c r="J57" s="42"/>
      <c r="K57" s="42"/>
      <c r="L57" s="42"/>
      <c r="M57" s="4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58"/>
      <c r="AR57" s="258"/>
      <c r="AS57" s="258"/>
      <c r="AT57" s="259"/>
    </row>
    <row r="58" spans="2:46" ht="13.5" customHeight="1" thickBot="1">
      <c r="B58" s="65"/>
      <c r="C58" s="363">
        <v>1</v>
      </c>
      <c r="D58" s="363"/>
      <c r="E58" s="16" t="s">
        <v>50</v>
      </c>
      <c r="F58" s="2"/>
      <c r="G58" s="2" t="s">
        <v>47</v>
      </c>
      <c r="H58" s="389">
        <v>5</v>
      </c>
      <c r="I58" s="389"/>
      <c r="J58" s="22" t="s">
        <v>51</v>
      </c>
      <c r="K58" s="22"/>
      <c r="L58" s="118" t="s">
        <v>47</v>
      </c>
      <c r="M58" s="407">
        <v>50</v>
      </c>
      <c r="N58" s="407"/>
      <c r="O58" s="2" t="s">
        <v>52</v>
      </c>
      <c r="P58" s="2"/>
      <c r="Q58" s="2"/>
      <c r="R58" s="2" t="s">
        <v>47</v>
      </c>
      <c r="S58" s="18" t="s">
        <v>41</v>
      </c>
      <c r="T58" s="380">
        <v>0.2</v>
      </c>
      <c r="U58" s="380"/>
      <c r="V58" s="380"/>
      <c r="W58" s="110" t="s">
        <v>53</v>
      </c>
      <c r="X58" s="110"/>
      <c r="Y58" s="2"/>
      <c r="Z58" s="2"/>
      <c r="AA58" s="2" t="s">
        <v>45</v>
      </c>
      <c r="AB58" s="106" t="s">
        <v>41</v>
      </c>
      <c r="AC58" s="373">
        <f>C58*H58*M58*T58</f>
        <v>50</v>
      </c>
      <c r="AD58" s="373"/>
      <c r="AE58" s="373"/>
      <c r="AF58" s="373"/>
      <c r="AG58" s="2"/>
      <c r="AH58" s="2"/>
      <c r="AI58" s="2"/>
      <c r="AJ58" s="2"/>
      <c r="AK58" s="2"/>
      <c r="AL58" s="2"/>
      <c r="AM58" s="2"/>
      <c r="AN58" s="2"/>
      <c r="AP58" s="107" t="s">
        <v>41</v>
      </c>
      <c r="AQ58" s="425">
        <f>AC58</f>
        <v>50</v>
      </c>
      <c r="AR58" s="425"/>
      <c r="AS58" s="425"/>
      <c r="AT58" s="426"/>
    </row>
    <row r="59" spans="2:46" ht="4.5" customHeight="1">
      <c r="B59" s="61"/>
      <c r="C59" s="66"/>
      <c r="D59" s="38"/>
      <c r="E59" s="38"/>
      <c r="F59" s="38"/>
      <c r="G59" s="38"/>
      <c r="H59" s="38"/>
      <c r="I59" s="38"/>
      <c r="J59" s="67"/>
      <c r="K59" s="67"/>
      <c r="L59" s="67"/>
      <c r="M59" s="67"/>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57"/>
    </row>
    <row r="60" spans="2:14" ht="6.75" customHeight="1" thickBot="1">
      <c r="B60" s="2"/>
      <c r="C60" s="68"/>
      <c r="D60" s="2"/>
      <c r="E60" s="2"/>
      <c r="F60" s="2"/>
      <c r="G60" s="2"/>
      <c r="H60" s="2"/>
      <c r="I60" s="2"/>
      <c r="J60" s="42"/>
      <c r="K60" s="42"/>
      <c r="L60" s="42"/>
      <c r="M60" s="42"/>
      <c r="N60" s="2"/>
    </row>
    <row r="61" spans="11:47" ht="15.75" thickBot="1">
      <c r="K61" s="35"/>
      <c r="N61" s="83"/>
      <c r="AN61" s="84" t="s">
        <v>100</v>
      </c>
      <c r="AO61" s="381">
        <f>AQ33+AQ38+AQ43+AQ48+AQ53+AQ58</f>
        <v>4340</v>
      </c>
      <c r="AP61" s="382"/>
      <c r="AQ61" s="382"/>
      <c r="AR61" s="382"/>
      <c r="AS61" s="382"/>
      <c r="AT61" s="383"/>
      <c r="AU61" s="47" t="s">
        <v>27</v>
      </c>
    </row>
    <row r="62" spans="11:14" ht="6" customHeight="1">
      <c r="K62" s="35"/>
      <c r="M62" s="59"/>
      <c r="N62" s="60"/>
    </row>
    <row r="63" spans="2:15" ht="15" customHeight="1">
      <c r="B63" s="133" t="s">
        <v>194</v>
      </c>
      <c r="F63" s="88"/>
      <c r="G63" s="88"/>
      <c r="H63" s="88"/>
      <c r="I63" s="88"/>
      <c r="J63" s="88"/>
      <c r="K63" s="88"/>
      <c r="L63" s="88"/>
      <c r="M63" s="88"/>
      <c r="N63" s="88"/>
      <c r="O63" s="88"/>
    </row>
    <row r="64" spans="1:46" ht="13.5" customHeight="1">
      <c r="A64" s="21"/>
      <c r="B64" s="111">
        <v>10</v>
      </c>
      <c r="C64" s="112" t="s">
        <v>92</v>
      </c>
      <c r="D64" s="122"/>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1"/>
    </row>
    <row r="65" spans="2:46" ht="6" customHeight="1">
      <c r="B65" s="5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53"/>
    </row>
    <row r="66" spans="2:46" ht="13.5" customHeight="1">
      <c r="B66" s="55"/>
      <c r="C66" s="2" t="s">
        <v>93</v>
      </c>
      <c r="D66" s="2"/>
      <c r="E66" s="2"/>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2" t="s">
        <v>45</v>
      </c>
      <c r="AD66" s="106" t="s">
        <v>41</v>
      </c>
      <c r="AE66" s="424"/>
      <c r="AF66" s="424"/>
      <c r="AG66" s="424"/>
      <c r="AH66" s="424"/>
      <c r="AI66" s="424"/>
      <c r="AJ66" s="424"/>
      <c r="AK66" s="2"/>
      <c r="AL66" s="2"/>
      <c r="AM66" s="2"/>
      <c r="AN66" s="2"/>
      <c r="AO66" s="2"/>
      <c r="AP66" s="2"/>
      <c r="AQ66" s="2"/>
      <c r="AR66" s="2"/>
      <c r="AS66" s="2"/>
      <c r="AT66" s="53"/>
    </row>
    <row r="67" spans="2:46" ht="13.5" customHeight="1" thickBot="1">
      <c r="B67" s="55"/>
      <c r="C67" s="2" t="s">
        <v>94</v>
      </c>
      <c r="D67" s="2"/>
      <c r="E67" s="2"/>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2" t="s">
        <v>45</v>
      </c>
      <c r="AD67" s="106" t="s">
        <v>41</v>
      </c>
      <c r="AE67" s="424"/>
      <c r="AF67" s="424"/>
      <c r="AG67" s="424"/>
      <c r="AH67" s="424"/>
      <c r="AI67" s="424"/>
      <c r="AJ67" s="424"/>
      <c r="AK67" s="2"/>
      <c r="AL67" s="2"/>
      <c r="AM67" s="2"/>
      <c r="AN67" s="2"/>
      <c r="AO67" s="2"/>
      <c r="AP67" s="107" t="s">
        <v>41</v>
      </c>
      <c r="AQ67" s="414">
        <f>AE67+AE66</f>
        <v>0</v>
      </c>
      <c r="AR67" s="414"/>
      <c r="AS67" s="414"/>
      <c r="AT67" s="415"/>
    </row>
    <row r="68" spans="2:46" ht="4.5" customHeight="1">
      <c r="B68" s="6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57"/>
    </row>
    <row r="69" spans="12:14" ht="6.75" customHeight="1" thickBot="1">
      <c r="L69" s="2"/>
      <c r="M69" s="2"/>
      <c r="N69" s="2"/>
    </row>
    <row r="70" spans="14:47" ht="15.75" thickBot="1">
      <c r="N70" s="83"/>
      <c r="AN70" s="84" t="s">
        <v>95</v>
      </c>
      <c r="AO70" s="418">
        <f>AQ67</f>
        <v>0</v>
      </c>
      <c r="AP70" s="419"/>
      <c r="AQ70" s="419"/>
      <c r="AR70" s="419"/>
      <c r="AS70" s="419"/>
      <c r="AT70" s="420"/>
      <c r="AU70" s="47" t="s">
        <v>28</v>
      </c>
    </row>
    <row r="71" spans="13:15" ht="14.25" thickBot="1">
      <c r="M71" s="81"/>
      <c r="N71" s="83"/>
      <c r="O71" s="82"/>
    </row>
    <row r="72" spans="9:48" ht="15.75" thickBot="1">
      <c r="I72" s="22"/>
      <c r="J72" s="22"/>
      <c r="K72" s="22"/>
      <c r="L72" s="22"/>
      <c r="M72" s="22"/>
      <c r="N72" s="83"/>
      <c r="O72" s="22"/>
      <c r="P72" s="22"/>
      <c r="Q72" s="22"/>
      <c r="AC72" s="191"/>
      <c r="AD72" s="191"/>
      <c r="AE72" s="191"/>
      <c r="AF72" s="191"/>
      <c r="AG72" s="191"/>
      <c r="AH72" s="191"/>
      <c r="AI72" s="191"/>
      <c r="AJ72" s="191"/>
      <c r="AK72" s="191"/>
      <c r="AL72" s="191"/>
      <c r="AM72" s="191"/>
      <c r="AN72" s="192" t="s">
        <v>29</v>
      </c>
      <c r="AO72" s="401">
        <f>AO25+AO61+AO70</f>
        <v>59540</v>
      </c>
      <c r="AP72" s="402"/>
      <c r="AQ72" s="402"/>
      <c r="AR72" s="402"/>
      <c r="AS72" s="402"/>
      <c r="AT72" s="403"/>
      <c r="AU72" s="193" t="s">
        <v>30</v>
      </c>
      <c r="AV72" s="191"/>
    </row>
    <row r="73" spans="1:47" ht="9.75" customHeight="1">
      <c r="A73" s="2"/>
      <c r="B73" s="2"/>
      <c r="C73" s="2"/>
      <c r="D73" s="2"/>
      <c r="E73" s="2"/>
      <c r="F73" s="2"/>
      <c r="G73" s="2"/>
      <c r="H73" s="2"/>
      <c r="I73" s="2"/>
      <c r="J73" s="22"/>
      <c r="K73" s="22"/>
      <c r="L73" s="22"/>
      <c r="M73" s="86"/>
      <c r="N73" s="83"/>
      <c r="O73" s="98"/>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9" customHeight="1">
      <c r="A74" s="2"/>
      <c r="B74" s="2"/>
      <c r="C74" s="2"/>
      <c r="D74" s="2"/>
      <c r="E74" s="2"/>
      <c r="F74" s="2"/>
      <c r="G74" s="2"/>
      <c r="H74" s="2"/>
      <c r="I74" s="2"/>
      <c r="J74" s="22"/>
      <c r="K74" s="22"/>
      <c r="L74" s="22"/>
      <c r="M74" s="86"/>
      <c r="N74" s="83"/>
      <c r="O74" s="98"/>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5" ht="17.25">
      <c r="A75" s="127" t="s">
        <v>286</v>
      </c>
      <c r="B75" s="47"/>
      <c r="C75" s="9"/>
      <c r="D75" s="9"/>
      <c r="E75" s="9"/>
    </row>
    <row r="76" spans="1:47" ht="38.25" customHeight="1">
      <c r="A76" s="417" t="s">
        <v>195</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103"/>
    </row>
    <row r="77" spans="2:15" ht="15">
      <c r="B77" s="133" t="s">
        <v>208</v>
      </c>
      <c r="J77" s="35"/>
      <c r="K77" s="35"/>
      <c r="L77" s="35"/>
      <c r="M77" s="81"/>
      <c r="N77" s="83"/>
      <c r="O77" s="82"/>
    </row>
    <row r="78" spans="2:46" ht="13.5" customHeight="1" thickBot="1">
      <c r="B78" s="100">
        <v>11</v>
      </c>
      <c r="C78" s="101" t="s">
        <v>32</v>
      </c>
      <c r="D78" s="50"/>
      <c r="E78" s="50"/>
      <c r="F78" s="50"/>
      <c r="G78" s="50"/>
      <c r="H78" s="50"/>
      <c r="I78" s="50"/>
      <c r="J78" s="71"/>
      <c r="K78" s="71"/>
      <c r="L78" s="71"/>
      <c r="M78" s="85"/>
      <c r="N78" s="125"/>
      <c r="O78" s="128"/>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131" t="s">
        <v>41</v>
      </c>
      <c r="AQ78" s="412">
        <v>320</v>
      </c>
      <c r="AR78" s="412"/>
      <c r="AS78" s="412"/>
      <c r="AT78" s="413"/>
    </row>
    <row r="79" spans="2:46" ht="4.5" customHeight="1">
      <c r="B79" s="92"/>
      <c r="C79" s="89"/>
      <c r="D79" s="38"/>
      <c r="E79" s="38"/>
      <c r="F79" s="38"/>
      <c r="G79" s="38"/>
      <c r="H79" s="38"/>
      <c r="I79" s="38"/>
      <c r="J79" s="76"/>
      <c r="K79" s="76"/>
      <c r="L79" s="76"/>
      <c r="M79" s="87"/>
      <c r="N79" s="129"/>
      <c r="O79" s="130"/>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248"/>
      <c r="AR79" s="248"/>
      <c r="AS79" s="248"/>
      <c r="AT79" s="249"/>
    </row>
    <row r="80" spans="2:46" ht="4.5" customHeight="1">
      <c r="B80" s="90"/>
      <c r="C80" s="90"/>
      <c r="J80" s="35"/>
      <c r="K80" s="35"/>
      <c r="L80" s="35"/>
      <c r="M80" s="81"/>
      <c r="N80" s="83"/>
      <c r="O80" s="82"/>
      <c r="AQ80" s="246"/>
      <c r="AR80" s="246"/>
      <c r="AS80" s="246"/>
      <c r="AT80" s="246"/>
    </row>
    <row r="81" spans="2:46" ht="13.5" customHeight="1" thickBot="1">
      <c r="B81" s="100">
        <v>12</v>
      </c>
      <c r="C81" s="101" t="s">
        <v>31</v>
      </c>
      <c r="D81" s="50"/>
      <c r="E81" s="50"/>
      <c r="F81" s="50"/>
      <c r="G81" s="50"/>
      <c r="H81" s="50"/>
      <c r="I81" s="50"/>
      <c r="J81" s="71"/>
      <c r="K81" s="71"/>
      <c r="L81" s="71"/>
      <c r="M81" s="85"/>
      <c r="N81" s="132"/>
      <c r="O81" s="132"/>
      <c r="P81" s="132"/>
      <c r="Q81" s="132"/>
      <c r="R81" s="132"/>
      <c r="S81" s="50"/>
      <c r="T81" s="50"/>
      <c r="U81" s="50"/>
      <c r="V81" s="50"/>
      <c r="W81" s="50"/>
      <c r="X81" s="50"/>
      <c r="Y81" s="50"/>
      <c r="Z81" s="50"/>
      <c r="AA81" s="50"/>
      <c r="AB81" s="50"/>
      <c r="AC81" s="50"/>
      <c r="AD81" s="50"/>
      <c r="AE81" s="50"/>
      <c r="AF81" s="50"/>
      <c r="AG81" s="50"/>
      <c r="AH81" s="50"/>
      <c r="AI81" s="50"/>
      <c r="AJ81" s="50"/>
      <c r="AK81" s="50"/>
      <c r="AL81" s="50"/>
      <c r="AM81" s="50"/>
      <c r="AN81" s="50"/>
      <c r="AO81" s="50"/>
      <c r="AP81" s="131" t="s">
        <v>41</v>
      </c>
      <c r="AQ81" s="412">
        <v>10</v>
      </c>
      <c r="AR81" s="412"/>
      <c r="AS81" s="412"/>
      <c r="AT81" s="413"/>
    </row>
    <row r="82" spans="2:46" ht="4.5" customHeight="1">
      <c r="B82" s="92"/>
      <c r="C82" s="89"/>
      <c r="D82" s="38"/>
      <c r="E82" s="38"/>
      <c r="F82" s="38"/>
      <c r="G82" s="38"/>
      <c r="H82" s="38"/>
      <c r="I82" s="38"/>
      <c r="J82" s="76"/>
      <c r="K82" s="76"/>
      <c r="L82" s="76"/>
      <c r="M82" s="87"/>
      <c r="N82" s="129"/>
      <c r="O82" s="130"/>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248"/>
      <c r="AR82" s="248"/>
      <c r="AS82" s="248"/>
      <c r="AT82" s="249"/>
    </row>
    <row r="83" spans="2:46" ht="4.5" customHeight="1">
      <c r="B83" s="90"/>
      <c r="C83" s="90"/>
      <c r="J83" s="35"/>
      <c r="K83" s="35"/>
      <c r="L83" s="35"/>
      <c r="M83" s="81"/>
      <c r="N83" s="83"/>
      <c r="O83" s="82"/>
      <c r="AQ83" s="246"/>
      <c r="AR83" s="246"/>
      <c r="AS83" s="246"/>
      <c r="AT83" s="246"/>
    </row>
    <row r="84" spans="2:46" ht="13.5" customHeight="1" thickBot="1">
      <c r="B84" s="100">
        <v>13</v>
      </c>
      <c r="C84" s="101" t="s">
        <v>33</v>
      </c>
      <c r="D84" s="50"/>
      <c r="E84" s="50"/>
      <c r="F84" s="50"/>
      <c r="G84" s="50"/>
      <c r="H84" s="50"/>
      <c r="I84" s="50"/>
      <c r="J84" s="71"/>
      <c r="K84" s="71"/>
      <c r="L84" s="71"/>
      <c r="M84" s="85"/>
      <c r="N84" s="132"/>
      <c r="O84" s="132"/>
      <c r="P84" s="132"/>
      <c r="Q84" s="132"/>
      <c r="R84" s="132"/>
      <c r="S84" s="50"/>
      <c r="T84" s="50"/>
      <c r="U84" s="50"/>
      <c r="V84" s="50"/>
      <c r="W84" s="50"/>
      <c r="X84" s="50"/>
      <c r="Y84" s="50"/>
      <c r="Z84" s="50"/>
      <c r="AA84" s="50"/>
      <c r="AB84" s="50"/>
      <c r="AC84" s="50"/>
      <c r="AD84" s="50"/>
      <c r="AE84" s="50"/>
      <c r="AF84" s="50"/>
      <c r="AG84" s="50"/>
      <c r="AH84" s="50"/>
      <c r="AI84" s="50"/>
      <c r="AJ84" s="50"/>
      <c r="AK84" s="50"/>
      <c r="AL84" s="50"/>
      <c r="AM84" s="50"/>
      <c r="AN84" s="50"/>
      <c r="AO84" s="50"/>
      <c r="AP84" s="131" t="s">
        <v>41</v>
      </c>
      <c r="AQ84" s="412">
        <v>0</v>
      </c>
      <c r="AR84" s="412"/>
      <c r="AS84" s="412"/>
      <c r="AT84" s="413"/>
    </row>
    <row r="85" spans="2:46" ht="4.5" customHeight="1">
      <c r="B85" s="92"/>
      <c r="C85" s="89"/>
      <c r="D85" s="38"/>
      <c r="E85" s="38"/>
      <c r="F85" s="38"/>
      <c r="G85" s="38"/>
      <c r="H85" s="38"/>
      <c r="I85" s="38"/>
      <c r="J85" s="76"/>
      <c r="K85" s="76"/>
      <c r="L85" s="76"/>
      <c r="M85" s="87"/>
      <c r="N85" s="129"/>
      <c r="O85" s="130"/>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248"/>
      <c r="AR85" s="248"/>
      <c r="AS85" s="248"/>
      <c r="AT85" s="249"/>
    </row>
    <row r="86" spans="2:46" ht="4.5" customHeight="1">
      <c r="B86" s="90"/>
      <c r="C86" s="90"/>
      <c r="J86" s="35"/>
      <c r="K86" s="35"/>
      <c r="L86" s="35"/>
      <c r="M86" s="81"/>
      <c r="N86" s="83"/>
      <c r="O86" s="82"/>
      <c r="AQ86" s="246"/>
      <c r="AR86" s="246"/>
      <c r="AS86" s="246"/>
      <c r="AT86" s="246"/>
    </row>
    <row r="87" spans="2:46" ht="13.5" customHeight="1" thickBot="1">
      <c r="B87" s="100">
        <v>14</v>
      </c>
      <c r="C87" s="101" t="s">
        <v>34</v>
      </c>
      <c r="D87" s="50"/>
      <c r="E87" s="50"/>
      <c r="F87" s="50"/>
      <c r="G87" s="50"/>
      <c r="H87" s="50"/>
      <c r="I87" s="50"/>
      <c r="J87" s="71"/>
      <c r="K87" s="71"/>
      <c r="L87" s="71"/>
      <c r="M87" s="85"/>
      <c r="N87" s="132"/>
      <c r="O87" s="132"/>
      <c r="P87" s="132"/>
      <c r="Q87" s="132"/>
      <c r="R87" s="132"/>
      <c r="S87" s="50"/>
      <c r="T87" s="50"/>
      <c r="U87" s="50"/>
      <c r="V87" s="50"/>
      <c r="W87" s="50"/>
      <c r="X87" s="50"/>
      <c r="Y87" s="50"/>
      <c r="Z87" s="50"/>
      <c r="AA87" s="50"/>
      <c r="AB87" s="50"/>
      <c r="AC87" s="50"/>
      <c r="AD87" s="50"/>
      <c r="AE87" s="50"/>
      <c r="AF87" s="50"/>
      <c r="AG87" s="50"/>
      <c r="AH87" s="50"/>
      <c r="AI87" s="50"/>
      <c r="AJ87" s="50"/>
      <c r="AK87" s="50"/>
      <c r="AL87" s="50"/>
      <c r="AM87" s="50"/>
      <c r="AN87" s="50"/>
      <c r="AO87" s="50"/>
      <c r="AP87" s="131" t="s">
        <v>41</v>
      </c>
      <c r="AQ87" s="412">
        <v>101</v>
      </c>
      <c r="AR87" s="412"/>
      <c r="AS87" s="412"/>
      <c r="AT87" s="413"/>
    </row>
    <row r="88" spans="2:46" ht="4.5" customHeight="1">
      <c r="B88" s="61"/>
      <c r="C88" s="38"/>
      <c r="D88" s="38"/>
      <c r="E88" s="38"/>
      <c r="F88" s="38"/>
      <c r="G88" s="38"/>
      <c r="H88" s="38"/>
      <c r="I88" s="38"/>
      <c r="J88" s="76"/>
      <c r="K88" s="76"/>
      <c r="L88" s="76"/>
      <c r="M88" s="87"/>
      <c r="N88" s="129"/>
      <c r="O88" s="130"/>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248"/>
      <c r="AR88" s="248"/>
      <c r="AS88" s="248"/>
      <c r="AT88" s="249"/>
    </row>
    <row r="89" spans="2:46" ht="4.5" customHeight="1">
      <c r="B89" s="2"/>
      <c r="C89" s="2"/>
      <c r="D89" s="2"/>
      <c r="E89" s="2"/>
      <c r="F89" s="2"/>
      <c r="G89" s="2"/>
      <c r="H89" s="2"/>
      <c r="I89" s="2"/>
      <c r="J89" s="22"/>
      <c r="K89" s="22"/>
      <c r="L89" s="22"/>
      <c r="M89" s="86"/>
      <c r="N89" s="83"/>
      <c r="O89" s="98"/>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58"/>
      <c r="AR89" s="258"/>
      <c r="AS89" s="258"/>
      <c r="AT89" s="258"/>
    </row>
    <row r="90" spans="2:46" ht="13.5" customHeight="1" thickBot="1">
      <c r="B90" s="100">
        <v>15</v>
      </c>
      <c r="C90" s="101" t="s">
        <v>197</v>
      </c>
      <c r="D90" s="50"/>
      <c r="E90" s="50"/>
      <c r="F90" s="50"/>
      <c r="G90" s="50"/>
      <c r="H90" s="50"/>
      <c r="I90" s="50"/>
      <c r="J90" s="71"/>
      <c r="K90" s="71"/>
      <c r="L90" s="71"/>
      <c r="M90" s="85"/>
      <c r="N90" s="132"/>
      <c r="O90" s="132"/>
      <c r="P90" s="132"/>
      <c r="Q90" s="132"/>
      <c r="R90" s="132"/>
      <c r="S90" s="50"/>
      <c r="T90" s="50"/>
      <c r="U90" s="50"/>
      <c r="V90" s="50"/>
      <c r="W90" s="50"/>
      <c r="X90" s="50"/>
      <c r="Y90" s="50"/>
      <c r="Z90" s="50"/>
      <c r="AA90" s="50"/>
      <c r="AB90" s="50"/>
      <c r="AC90" s="50"/>
      <c r="AD90" s="50"/>
      <c r="AE90" s="50"/>
      <c r="AF90" s="50"/>
      <c r="AG90" s="50"/>
      <c r="AH90" s="50"/>
      <c r="AI90" s="50"/>
      <c r="AJ90" s="50"/>
      <c r="AK90" s="50"/>
      <c r="AL90" s="50"/>
      <c r="AM90" s="50"/>
      <c r="AN90" s="50"/>
      <c r="AO90" s="50"/>
      <c r="AP90" s="131" t="s">
        <v>41</v>
      </c>
      <c r="AQ90" s="412">
        <v>80</v>
      </c>
      <c r="AR90" s="412"/>
      <c r="AS90" s="412"/>
      <c r="AT90" s="413"/>
    </row>
    <row r="91" spans="2:46" ht="4.5" customHeight="1">
      <c r="B91" s="61"/>
      <c r="C91" s="38"/>
      <c r="D91" s="38"/>
      <c r="E91" s="38"/>
      <c r="F91" s="38"/>
      <c r="G91" s="38"/>
      <c r="H91" s="38"/>
      <c r="I91" s="38"/>
      <c r="J91" s="76"/>
      <c r="K91" s="76"/>
      <c r="L91" s="76"/>
      <c r="M91" s="87"/>
      <c r="N91" s="129"/>
      <c r="O91" s="130"/>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57"/>
    </row>
    <row r="92" spans="2:46" ht="4.5" customHeight="1">
      <c r="B92" s="2"/>
      <c r="C92" s="2"/>
      <c r="D92" s="2"/>
      <c r="E92" s="2"/>
      <c r="F92" s="2"/>
      <c r="G92" s="2"/>
      <c r="H92" s="2"/>
      <c r="I92" s="2"/>
      <c r="J92" s="22"/>
      <c r="K92" s="22"/>
      <c r="L92" s="22"/>
      <c r="M92" s="86"/>
      <c r="N92" s="83"/>
      <c r="O92" s="98"/>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2:15" ht="6.75" customHeight="1" thickBot="1">
      <c r="B93" s="2"/>
      <c r="C93" s="2"/>
      <c r="D93" s="2"/>
      <c r="E93" s="2"/>
      <c r="F93" s="2"/>
      <c r="G93" s="2"/>
      <c r="H93" s="2"/>
      <c r="I93" s="2"/>
      <c r="J93" s="22"/>
      <c r="K93" s="22"/>
      <c r="L93" s="22"/>
      <c r="M93" s="86"/>
      <c r="N93" s="83"/>
      <c r="O93" s="82"/>
    </row>
    <row r="94" spans="14:47" ht="15.75" thickBot="1">
      <c r="N94" s="83"/>
      <c r="AN94" s="84" t="s">
        <v>215</v>
      </c>
      <c r="AO94" s="381">
        <f>AQ78+AQ81+AQ84+AQ87+AQ90</f>
        <v>511</v>
      </c>
      <c r="AP94" s="382"/>
      <c r="AQ94" s="382"/>
      <c r="AR94" s="382"/>
      <c r="AS94" s="382"/>
      <c r="AT94" s="383"/>
      <c r="AU94" s="47" t="s">
        <v>35</v>
      </c>
    </row>
    <row r="95" spans="2:15" ht="21.75" customHeight="1">
      <c r="B95" s="2"/>
      <c r="C95" s="2"/>
      <c r="D95" s="2"/>
      <c r="E95" s="2"/>
      <c r="F95" s="2"/>
      <c r="G95" s="2"/>
      <c r="H95" s="2"/>
      <c r="I95" s="2"/>
      <c r="J95" s="22"/>
      <c r="K95" s="22"/>
      <c r="L95" s="22"/>
      <c r="M95" s="86"/>
      <c r="N95" s="83"/>
      <c r="O95" s="82"/>
    </row>
    <row r="96" spans="1:14" ht="15" customHeight="1">
      <c r="A96" s="20"/>
      <c r="B96" s="133" t="s">
        <v>287</v>
      </c>
      <c r="C96" s="20"/>
      <c r="D96" s="20"/>
      <c r="E96" s="20"/>
      <c r="F96" s="20"/>
      <c r="G96" s="16"/>
      <c r="H96" s="16"/>
      <c r="I96" s="16"/>
      <c r="J96" s="16"/>
      <c r="K96" s="16"/>
      <c r="L96" s="16"/>
      <c r="M96" s="14"/>
      <c r="N96" s="2"/>
    </row>
    <row r="97" spans="1:47" ht="90.75" customHeight="1">
      <c r="A97" s="2"/>
      <c r="B97" s="428" t="s">
        <v>196</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216"/>
    </row>
    <row r="98" spans="1:46" ht="13.5" customHeight="1">
      <c r="A98" s="20"/>
      <c r="B98" s="421" t="s">
        <v>301</v>
      </c>
      <c r="C98" s="422"/>
      <c r="D98" s="422"/>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3"/>
    </row>
    <row r="99" spans="1:47" ht="4.5" customHeight="1">
      <c r="A99" s="21"/>
      <c r="B99" s="80"/>
      <c r="C99" s="80"/>
      <c r="D99" s="80"/>
      <c r="E99" s="80"/>
      <c r="F99" s="80"/>
      <c r="G99" s="80"/>
      <c r="H99" s="80"/>
      <c r="I99" s="80"/>
      <c r="J99" s="80"/>
      <c r="K99" s="80"/>
      <c r="L99" s="80"/>
      <c r="M99" s="80"/>
      <c r="N99" s="80"/>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row>
    <row r="100" spans="2:21" ht="13.5" customHeight="1">
      <c r="B100" s="408" t="s">
        <v>38</v>
      </c>
      <c r="C100" s="408"/>
      <c r="D100" s="408"/>
      <c r="E100" s="408"/>
      <c r="F100" s="408"/>
      <c r="G100" s="408"/>
      <c r="H100" s="408"/>
      <c r="I100" s="408"/>
      <c r="J100" s="408"/>
      <c r="K100" s="408"/>
      <c r="L100" s="408"/>
      <c r="M100" s="408"/>
      <c r="N100" s="408"/>
      <c r="O100" s="408"/>
      <c r="P100" s="408"/>
      <c r="Q100" s="408"/>
      <c r="R100" s="136"/>
      <c r="S100" s="136"/>
      <c r="T100" s="136"/>
      <c r="U100" s="35"/>
    </row>
    <row r="101" spans="1:46" ht="13.5" customHeight="1">
      <c r="A101" s="11"/>
      <c r="B101" s="100">
        <v>16</v>
      </c>
      <c r="C101" s="101" t="s">
        <v>16</v>
      </c>
      <c r="D101" s="122"/>
      <c r="E101" s="122"/>
      <c r="F101" s="122"/>
      <c r="G101" s="122"/>
      <c r="H101" s="122"/>
      <c r="I101" s="122"/>
      <c r="J101" s="48"/>
      <c r="K101" s="50"/>
      <c r="L101" s="50"/>
      <c r="M101" s="123"/>
      <c r="N101" s="125"/>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1"/>
    </row>
    <row r="102" spans="1:46" ht="13.5" customHeight="1" thickBot="1">
      <c r="A102" s="11"/>
      <c r="B102" s="91"/>
      <c r="C102" s="363">
        <v>7</v>
      </c>
      <c r="D102" s="363"/>
      <c r="E102" s="16" t="s">
        <v>50</v>
      </c>
      <c r="F102" s="2"/>
      <c r="G102" s="2" t="s">
        <v>47</v>
      </c>
      <c r="H102" s="389">
        <v>5</v>
      </c>
      <c r="I102" s="389"/>
      <c r="J102" s="22" t="s">
        <v>51</v>
      </c>
      <c r="K102" s="22"/>
      <c r="L102" s="118" t="s">
        <v>47</v>
      </c>
      <c r="M102" s="407">
        <v>50</v>
      </c>
      <c r="N102" s="407"/>
      <c r="O102" s="2" t="s">
        <v>52</v>
      </c>
      <c r="P102" s="2"/>
      <c r="Q102" s="2"/>
      <c r="R102" s="2" t="s">
        <v>47</v>
      </c>
      <c r="S102" s="18" t="s">
        <v>41</v>
      </c>
      <c r="T102" s="363">
        <v>1.32</v>
      </c>
      <c r="U102" s="363"/>
      <c r="V102" s="363"/>
      <c r="W102" t="s">
        <v>47</v>
      </c>
      <c r="X102" s="342">
        <v>1</v>
      </c>
      <c r="Y102" s="342"/>
      <c r="Z102" t="s">
        <v>61</v>
      </c>
      <c r="AG102" s="2" t="s">
        <v>45</v>
      </c>
      <c r="AH102" s="106" t="s">
        <v>41</v>
      </c>
      <c r="AI102" s="373">
        <f>C102*H102*M102*T102*X102</f>
        <v>2310</v>
      </c>
      <c r="AJ102" s="373"/>
      <c r="AK102" s="373"/>
      <c r="AL102" s="373"/>
      <c r="AM102" s="2"/>
      <c r="AN102" s="2"/>
      <c r="AP102" s="107" t="s">
        <v>41</v>
      </c>
      <c r="AQ102" s="375">
        <f>AI102</f>
        <v>2310</v>
      </c>
      <c r="AR102" s="375"/>
      <c r="AS102" s="375"/>
      <c r="AT102" s="376"/>
    </row>
    <row r="103" spans="2:46" ht="4.5" customHeight="1">
      <c r="B103" s="61"/>
      <c r="C103" s="38"/>
      <c r="D103" s="38"/>
      <c r="E103" s="38"/>
      <c r="F103" s="38"/>
      <c r="G103" s="38"/>
      <c r="H103" s="38"/>
      <c r="I103" s="38"/>
      <c r="J103" s="38"/>
      <c r="K103" s="38"/>
      <c r="L103" s="38"/>
      <c r="M103" s="41"/>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263"/>
      <c r="AR103" s="263"/>
      <c r="AS103" s="263"/>
      <c r="AT103" s="264"/>
    </row>
    <row r="104" spans="1:46" ht="4.5" customHeight="1">
      <c r="A104" s="13"/>
      <c r="B104" s="13"/>
      <c r="C104" s="13"/>
      <c r="D104" s="13"/>
      <c r="E104" s="13"/>
      <c r="F104" s="13"/>
      <c r="G104" s="13"/>
      <c r="H104" s="13"/>
      <c r="I104" s="13"/>
      <c r="J104" s="13"/>
      <c r="K104" s="13"/>
      <c r="L104" s="13"/>
      <c r="AQ104" s="262"/>
      <c r="AR104" s="262"/>
      <c r="AS104" s="262"/>
      <c r="AT104" s="262"/>
    </row>
    <row r="105" spans="1:46" ht="13.5" customHeight="1">
      <c r="A105" s="11"/>
      <c r="B105" s="100">
        <v>17</v>
      </c>
      <c r="C105" s="101" t="s">
        <v>17</v>
      </c>
      <c r="D105" s="122"/>
      <c r="E105" s="122"/>
      <c r="F105" s="122"/>
      <c r="G105" s="122"/>
      <c r="H105" s="122"/>
      <c r="I105" s="122"/>
      <c r="J105" s="48"/>
      <c r="K105" s="50"/>
      <c r="L105" s="50"/>
      <c r="M105" s="123"/>
      <c r="N105" s="125"/>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267"/>
      <c r="AR105" s="267"/>
      <c r="AS105" s="267"/>
      <c r="AT105" s="268"/>
    </row>
    <row r="106" spans="1:46" ht="13.5" customHeight="1" thickBot="1">
      <c r="A106" s="11"/>
      <c r="B106" s="91"/>
      <c r="C106" s="363">
        <v>7</v>
      </c>
      <c r="D106" s="363"/>
      <c r="E106" s="16" t="s">
        <v>50</v>
      </c>
      <c r="F106" s="2"/>
      <c r="G106" s="2" t="s">
        <v>47</v>
      </c>
      <c r="H106" s="389">
        <v>5</v>
      </c>
      <c r="I106" s="389"/>
      <c r="J106" s="22" t="s">
        <v>51</v>
      </c>
      <c r="K106" s="22"/>
      <c r="L106" s="118" t="s">
        <v>47</v>
      </c>
      <c r="M106" s="407">
        <v>50</v>
      </c>
      <c r="N106" s="407"/>
      <c r="O106" s="2" t="s">
        <v>52</v>
      </c>
      <c r="P106" s="2"/>
      <c r="Q106" s="2"/>
      <c r="R106" s="2" t="s">
        <v>47</v>
      </c>
      <c r="S106" s="18" t="s">
        <v>41</v>
      </c>
      <c r="T106" s="380">
        <v>2.48</v>
      </c>
      <c r="U106" s="380"/>
      <c r="V106" s="380"/>
      <c r="W106" t="s">
        <v>47</v>
      </c>
      <c r="X106" s="342">
        <v>1</v>
      </c>
      <c r="Y106" s="342"/>
      <c r="Z106" t="s">
        <v>62</v>
      </c>
      <c r="AF106" s="2" t="s">
        <v>45</v>
      </c>
      <c r="AG106" s="106" t="s">
        <v>41</v>
      </c>
      <c r="AH106" s="373">
        <f>C106*H106*M106*T106*X106</f>
        <v>4340</v>
      </c>
      <c r="AI106" s="373"/>
      <c r="AJ106" s="373"/>
      <c r="AK106" s="373"/>
      <c r="AM106" s="2"/>
      <c r="AN106" s="2"/>
      <c r="AP106" s="107" t="s">
        <v>41</v>
      </c>
      <c r="AQ106" s="375">
        <f>AH106</f>
        <v>4340</v>
      </c>
      <c r="AR106" s="375"/>
      <c r="AS106" s="375"/>
      <c r="AT106" s="376"/>
    </row>
    <row r="107" spans="2:46" ht="4.5" customHeight="1">
      <c r="B107" s="61"/>
      <c r="C107" s="38"/>
      <c r="D107" s="38"/>
      <c r="E107" s="38"/>
      <c r="F107" s="38"/>
      <c r="G107" s="38"/>
      <c r="H107" s="38"/>
      <c r="I107" s="38"/>
      <c r="J107" s="38"/>
      <c r="K107" s="38"/>
      <c r="L107" s="38"/>
      <c r="M107" s="41"/>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263"/>
      <c r="AR107" s="263"/>
      <c r="AS107" s="263"/>
      <c r="AT107" s="264"/>
    </row>
    <row r="108" spans="43:46" ht="4.5" customHeight="1">
      <c r="AQ108" s="262"/>
      <c r="AR108" s="262"/>
      <c r="AS108" s="262"/>
      <c r="AT108" s="262"/>
    </row>
    <row r="109" spans="1:46" ht="13.5" customHeight="1">
      <c r="A109" s="11"/>
      <c r="B109" s="100">
        <v>18</v>
      </c>
      <c r="C109" s="101" t="s">
        <v>37</v>
      </c>
      <c r="D109" s="122"/>
      <c r="E109" s="122"/>
      <c r="F109" s="122"/>
      <c r="G109" s="122"/>
      <c r="H109" s="122"/>
      <c r="I109" s="122"/>
      <c r="J109" s="48"/>
      <c r="K109" s="50"/>
      <c r="L109" s="50"/>
      <c r="M109" s="123"/>
      <c r="N109" s="125"/>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267"/>
      <c r="AR109" s="267"/>
      <c r="AS109" s="267"/>
      <c r="AT109" s="268"/>
    </row>
    <row r="110" spans="1:46" ht="13.5" customHeight="1" thickBot="1">
      <c r="A110" s="11"/>
      <c r="B110" s="91"/>
      <c r="C110" s="363">
        <v>7</v>
      </c>
      <c r="D110" s="363"/>
      <c r="E110" s="16" t="s">
        <v>50</v>
      </c>
      <c r="F110" s="2"/>
      <c r="G110" s="2" t="s">
        <v>47</v>
      </c>
      <c r="H110" s="389">
        <v>5</v>
      </c>
      <c r="I110" s="389"/>
      <c r="J110" s="22" t="s">
        <v>51</v>
      </c>
      <c r="K110" s="22"/>
      <c r="L110" s="118" t="s">
        <v>47</v>
      </c>
      <c r="M110" s="407">
        <v>50</v>
      </c>
      <c r="N110" s="407"/>
      <c r="O110" s="2" t="s">
        <v>52</v>
      </c>
      <c r="P110" s="2"/>
      <c r="Q110" s="2"/>
      <c r="R110" s="2" t="s">
        <v>47</v>
      </c>
      <c r="S110" s="18" t="s">
        <v>41</v>
      </c>
      <c r="T110" s="363">
        <v>0.74</v>
      </c>
      <c r="U110" s="363"/>
      <c r="V110" s="363"/>
      <c r="W110" t="s">
        <v>47</v>
      </c>
      <c r="X110" s="342">
        <v>2</v>
      </c>
      <c r="Y110" s="342"/>
      <c r="Z110" t="s">
        <v>63</v>
      </c>
      <c r="AF110" s="2" t="s">
        <v>45</v>
      </c>
      <c r="AG110" s="106" t="s">
        <v>41</v>
      </c>
      <c r="AH110" s="373">
        <f>C110*H110*M110*T110*X110</f>
        <v>2590</v>
      </c>
      <c r="AI110" s="373"/>
      <c r="AJ110" s="373"/>
      <c r="AK110" s="373"/>
      <c r="AL110" s="110"/>
      <c r="AM110" s="2"/>
      <c r="AN110" s="2"/>
      <c r="AP110" s="107" t="s">
        <v>41</v>
      </c>
      <c r="AQ110" s="375">
        <f>AH110</f>
        <v>2590</v>
      </c>
      <c r="AR110" s="375"/>
      <c r="AS110" s="375"/>
      <c r="AT110" s="376"/>
    </row>
    <row r="111" spans="2:46" ht="4.5" customHeight="1">
      <c r="B111" s="61"/>
      <c r="C111" s="38"/>
      <c r="D111" s="38"/>
      <c r="E111" s="38"/>
      <c r="F111" s="38"/>
      <c r="G111" s="38"/>
      <c r="H111" s="38"/>
      <c r="I111" s="38"/>
      <c r="J111" s="38"/>
      <c r="K111" s="38"/>
      <c r="L111" s="38"/>
      <c r="M111" s="41"/>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263"/>
      <c r="AR111" s="263"/>
      <c r="AS111" s="263"/>
      <c r="AT111" s="264"/>
    </row>
    <row r="112" spans="1:46" ht="4.5" customHeight="1">
      <c r="A112" s="16"/>
      <c r="B112" s="16"/>
      <c r="C112" s="45"/>
      <c r="D112" s="13"/>
      <c r="E112" s="13"/>
      <c r="F112" s="13"/>
      <c r="G112" s="13"/>
      <c r="H112" s="13"/>
      <c r="I112" s="13"/>
      <c r="J112" s="13"/>
      <c r="K112" s="32"/>
      <c r="L112" s="6"/>
      <c r="M112" s="13"/>
      <c r="AQ112" s="262"/>
      <c r="AR112" s="262"/>
      <c r="AS112" s="262"/>
      <c r="AT112" s="262"/>
    </row>
    <row r="113" spans="2:46" ht="13.5" customHeight="1">
      <c r="B113" s="408" t="s">
        <v>39</v>
      </c>
      <c r="C113" s="408"/>
      <c r="D113" s="408"/>
      <c r="E113" s="408"/>
      <c r="F113" s="408"/>
      <c r="G113" s="408"/>
      <c r="H113" s="408"/>
      <c r="I113" s="408"/>
      <c r="J113" s="408"/>
      <c r="K113" s="408"/>
      <c r="L113" s="408"/>
      <c r="M113" s="408"/>
      <c r="N113" s="408"/>
      <c r="O113" s="408"/>
      <c r="P113" s="408"/>
      <c r="Q113" s="408"/>
      <c r="AQ113" s="262"/>
      <c r="AR113" s="262"/>
      <c r="AS113" s="262"/>
      <c r="AT113" s="262"/>
    </row>
    <row r="114" spans="1:46" ht="13.5" customHeight="1">
      <c r="A114" s="11"/>
      <c r="B114" s="100">
        <v>19</v>
      </c>
      <c r="C114" s="101" t="s">
        <v>16</v>
      </c>
      <c r="D114" s="122"/>
      <c r="E114" s="122"/>
      <c r="F114" s="122"/>
      <c r="G114" s="122"/>
      <c r="H114" s="122"/>
      <c r="I114" s="122"/>
      <c r="J114" s="48"/>
      <c r="K114" s="50"/>
      <c r="L114" s="50"/>
      <c r="M114" s="123"/>
      <c r="N114" s="125"/>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267"/>
      <c r="AR114" s="267"/>
      <c r="AS114" s="267"/>
      <c r="AT114" s="268"/>
    </row>
    <row r="115" spans="1:46" ht="13.5" customHeight="1" thickBot="1">
      <c r="A115" s="11"/>
      <c r="B115" s="91"/>
      <c r="C115" s="363">
        <v>1</v>
      </c>
      <c r="D115" s="363"/>
      <c r="E115" s="16" t="s">
        <v>50</v>
      </c>
      <c r="F115" s="2"/>
      <c r="G115" s="2" t="s">
        <v>47</v>
      </c>
      <c r="H115" s="389">
        <v>5</v>
      </c>
      <c r="I115" s="389"/>
      <c r="J115" s="22" t="s">
        <v>51</v>
      </c>
      <c r="K115" s="22"/>
      <c r="L115" s="118" t="s">
        <v>47</v>
      </c>
      <c r="M115" s="407">
        <v>50</v>
      </c>
      <c r="N115" s="407"/>
      <c r="O115" s="2" t="s">
        <v>52</v>
      </c>
      <c r="P115" s="2"/>
      <c r="Q115" s="2"/>
      <c r="R115" s="2" t="s">
        <v>47</v>
      </c>
      <c r="S115" s="18" t="s">
        <v>41</v>
      </c>
      <c r="T115" s="363">
        <v>1.32</v>
      </c>
      <c r="U115" s="363"/>
      <c r="V115" s="363"/>
      <c r="W115" t="s">
        <v>47</v>
      </c>
      <c r="X115" s="342">
        <v>1</v>
      </c>
      <c r="Y115" s="342"/>
      <c r="Z115" t="s">
        <v>61</v>
      </c>
      <c r="AG115" s="2" t="s">
        <v>45</v>
      </c>
      <c r="AH115" s="106" t="s">
        <v>41</v>
      </c>
      <c r="AI115" s="373">
        <f>C115*H115*M115*T115*X115</f>
        <v>330</v>
      </c>
      <c r="AJ115" s="373"/>
      <c r="AK115" s="373"/>
      <c r="AL115" s="373"/>
      <c r="AM115" s="2"/>
      <c r="AN115" s="2"/>
      <c r="AP115" s="107" t="s">
        <v>41</v>
      </c>
      <c r="AQ115" s="375">
        <f>AI115</f>
        <v>330</v>
      </c>
      <c r="AR115" s="375"/>
      <c r="AS115" s="375"/>
      <c r="AT115" s="376"/>
    </row>
    <row r="116" spans="2:46" ht="4.5" customHeight="1">
      <c r="B116" s="61"/>
      <c r="C116" s="38"/>
      <c r="D116" s="38"/>
      <c r="E116" s="38"/>
      <c r="F116" s="38"/>
      <c r="G116" s="38"/>
      <c r="H116" s="38"/>
      <c r="I116" s="38"/>
      <c r="J116" s="38"/>
      <c r="K116" s="38"/>
      <c r="L116" s="38"/>
      <c r="M116" s="41"/>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263"/>
      <c r="AR116" s="263"/>
      <c r="AS116" s="263"/>
      <c r="AT116" s="264"/>
    </row>
    <row r="117" spans="1:46" ht="6.75" customHeight="1">
      <c r="A117" s="13"/>
      <c r="B117" s="13"/>
      <c r="C117" s="13"/>
      <c r="D117" s="13"/>
      <c r="E117" s="13"/>
      <c r="F117" s="13"/>
      <c r="G117" s="13"/>
      <c r="H117" s="13"/>
      <c r="I117" s="13"/>
      <c r="J117" s="13"/>
      <c r="K117" s="13"/>
      <c r="L117" s="13"/>
      <c r="AQ117" s="262"/>
      <c r="AR117" s="262"/>
      <c r="AS117" s="262"/>
      <c r="AT117" s="262"/>
    </row>
    <row r="118" spans="1:46" ht="12.75">
      <c r="A118" s="11"/>
      <c r="B118" s="100">
        <v>20</v>
      </c>
      <c r="C118" s="101" t="s">
        <v>17</v>
      </c>
      <c r="D118" s="122"/>
      <c r="E118" s="122"/>
      <c r="F118" s="122"/>
      <c r="G118" s="122"/>
      <c r="H118" s="122"/>
      <c r="I118" s="122"/>
      <c r="J118" s="48"/>
      <c r="K118" s="50"/>
      <c r="L118" s="50"/>
      <c r="M118" s="123"/>
      <c r="N118" s="125"/>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267"/>
      <c r="AR118" s="267"/>
      <c r="AS118" s="267"/>
      <c r="AT118" s="268"/>
    </row>
    <row r="119" spans="1:46" ht="13.5" customHeight="1" thickBot="1">
      <c r="A119" s="11"/>
      <c r="B119" s="91"/>
      <c r="C119" s="363">
        <v>1</v>
      </c>
      <c r="D119" s="363"/>
      <c r="E119" s="16" t="s">
        <v>50</v>
      </c>
      <c r="F119" s="2"/>
      <c r="G119" s="2" t="s">
        <v>47</v>
      </c>
      <c r="H119" s="389">
        <v>5</v>
      </c>
      <c r="I119" s="389"/>
      <c r="J119" s="22" t="s">
        <v>51</v>
      </c>
      <c r="K119" s="22"/>
      <c r="L119" s="118" t="s">
        <v>47</v>
      </c>
      <c r="M119" s="407">
        <v>50</v>
      </c>
      <c r="N119" s="407"/>
      <c r="O119" s="2" t="s">
        <v>52</v>
      </c>
      <c r="P119" s="2"/>
      <c r="Q119" s="2"/>
      <c r="R119" s="2" t="s">
        <v>47</v>
      </c>
      <c r="S119" s="18" t="s">
        <v>41</v>
      </c>
      <c r="T119" s="380">
        <v>2.48</v>
      </c>
      <c r="U119" s="380"/>
      <c r="V119" s="380"/>
      <c r="W119" t="s">
        <v>47</v>
      </c>
      <c r="X119" s="342">
        <v>1</v>
      </c>
      <c r="Y119" s="342"/>
      <c r="Z119" t="s">
        <v>62</v>
      </c>
      <c r="AF119" s="2" t="s">
        <v>45</v>
      </c>
      <c r="AG119" s="106" t="s">
        <v>41</v>
      </c>
      <c r="AH119" s="373">
        <f>C119*H119*M119*T119*X119</f>
        <v>620</v>
      </c>
      <c r="AI119" s="373"/>
      <c r="AJ119" s="373"/>
      <c r="AK119" s="373"/>
      <c r="AM119" s="2"/>
      <c r="AN119" s="2"/>
      <c r="AP119" s="107" t="s">
        <v>41</v>
      </c>
      <c r="AQ119" s="375">
        <f>AH119</f>
        <v>620</v>
      </c>
      <c r="AR119" s="375"/>
      <c r="AS119" s="375"/>
      <c r="AT119" s="376"/>
    </row>
    <row r="120" spans="2:46" ht="4.5" customHeight="1">
      <c r="B120" s="61"/>
      <c r="C120" s="38"/>
      <c r="D120" s="38"/>
      <c r="E120" s="38"/>
      <c r="F120" s="38"/>
      <c r="G120" s="38"/>
      <c r="H120" s="38"/>
      <c r="I120" s="38"/>
      <c r="J120" s="38"/>
      <c r="K120" s="38"/>
      <c r="L120" s="38"/>
      <c r="M120" s="41"/>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263"/>
      <c r="AR120" s="263"/>
      <c r="AS120" s="263"/>
      <c r="AT120" s="264"/>
    </row>
    <row r="121" spans="43:46" ht="4.5" customHeight="1">
      <c r="AQ121" s="262"/>
      <c r="AR121" s="262"/>
      <c r="AS121" s="262"/>
      <c r="AT121" s="262"/>
    </row>
    <row r="122" spans="1:46" ht="13.5" customHeight="1">
      <c r="A122" s="11"/>
      <c r="B122" s="100">
        <v>21</v>
      </c>
      <c r="C122" s="101" t="s">
        <v>37</v>
      </c>
      <c r="D122" s="122"/>
      <c r="E122" s="122"/>
      <c r="F122" s="122"/>
      <c r="G122" s="122"/>
      <c r="H122" s="122"/>
      <c r="I122" s="122"/>
      <c r="J122" s="48"/>
      <c r="K122" s="50"/>
      <c r="L122" s="50"/>
      <c r="M122" s="123"/>
      <c r="N122" s="125"/>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267"/>
      <c r="AR122" s="267"/>
      <c r="AS122" s="267"/>
      <c r="AT122" s="268"/>
    </row>
    <row r="123" spans="1:46" ht="13.5" customHeight="1" thickBot="1">
      <c r="A123" s="11"/>
      <c r="B123" s="91"/>
      <c r="C123" s="363">
        <v>1</v>
      </c>
      <c r="D123" s="363"/>
      <c r="E123" s="16" t="s">
        <v>50</v>
      </c>
      <c r="F123" s="2"/>
      <c r="G123" s="2" t="s">
        <v>47</v>
      </c>
      <c r="H123" s="389">
        <v>5</v>
      </c>
      <c r="I123" s="389"/>
      <c r="J123" s="22" t="s">
        <v>51</v>
      </c>
      <c r="K123" s="22"/>
      <c r="L123" s="118" t="s">
        <v>47</v>
      </c>
      <c r="M123" s="407">
        <v>50</v>
      </c>
      <c r="N123" s="407"/>
      <c r="O123" s="2" t="s">
        <v>52</v>
      </c>
      <c r="P123" s="2"/>
      <c r="Q123" s="2"/>
      <c r="R123" s="2" t="s">
        <v>47</v>
      </c>
      <c r="S123" s="18" t="s">
        <v>41</v>
      </c>
      <c r="T123" s="363">
        <v>0.74</v>
      </c>
      <c r="U123" s="363"/>
      <c r="V123" s="363"/>
      <c r="W123" t="s">
        <v>47</v>
      </c>
      <c r="X123" s="342">
        <v>1</v>
      </c>
      <c r="Y123" s="342"/>
      <c r="Z123" t="s">
        <v>63</v>
      </c>
      <c r="AF123" s="2" t="s">
        <v>45</v>
      </c>
      <c r="AG123" s="106" t="s">
        <v>41</v>
      </c>
      <c r="AH123" s="373">
        <f>C123*H123*M123*T123*X123</f>
        <v>185</v>
      </c>
      <c r="AI123" s="373"/>
      <c r="AJ123" s="373"/>
      <c r="AK123" s="373"/>
      <c r="AL123" s="110"/>
      <c r="AM123" s="2"/>
      <c r="AN123" s="2"/>
      <c r="AP123" s="107" t="s">
        <v>41</v>
      </c>
      <c r="AQ123" s="375">
        <f>AH123</f>
        <v>185</v>
      </c>
      <c r="AR123" s="375"/>
      <c r="AS123" s="375"/>
      <c r="AT123" s="376"/>
    </row>
    <row r="124" spans="2:46" ht="4.5" customHeight="1">
      <c r="B124" s="61"/>
      <c r="C124" s="38"/>
      <c r="D124" s="38"/>
      <c r="E124" s="38"/>
      <c r="F124" s="38"/>
      <c r="G124" s="38"/>
      <c r="H124" s="38"/>
      <c r="I124" s="38"/>
      <c r="J124" s="38"/>
      <c r="K124" s="38"/>
      <c r="L124" s="38"/>
      <c r="M124" s="41"/>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57"/>
    </row>
    <row r="125" spans="2:14" ht="6.75" customHeight="1" thickBot="1">
      <c r="B125" s="2"/>
      <c r="C125" s="2"/>
      <c r="D125" s="2"/>
      <c r="E125" s="2"/>
      <c r="F125" s="2"/>
      <c r="G125" s="2"/>
      <c r="H125" s="2"/>
      <c r="I125" s="2"/>
      <c r="J125" s="2"/>
      <c r="K125" s="2"/>
      <c r="L125" s="2"/>
      <c r="M125" s="16"/>
      <c r="N125" s="2"/>
    </row>
    <row r="126" spans="3:48" ht="16.5" customHeight="1" thickBot="1">
      <c r="C126" s="7"/>
      <c r="D126" s="7"/>
      <c r="E126" s="7"/>
      <c r="F126" s="7"/>
      <c r="G126" s="7"/>
      <c r="H126" s="7"/>
      <c r="I126" s="7"/>
      <c r="J126" s="7"/>
      <c r="K126" s="2"/>
      <c r="L126" s="2"/>
      <c r="N126" s="83"/>
      <c r="O126" s="82"/>
      <c r="AN126" s="84" t="s">
        <v>288</v>
      </c>
      <c r="AO126" s="381">
        <f>AQ102+AQ106+AQ110+AQ115+AQ119+AQ123</f>
        <v>10375</v>
      </c>
      <c r="AP126" s="382"/>
      <c r="AQ126" s="382"/>
      <c r="AR126" s="382"/>
      <c r="AS126" s="382"/>
      <c r="AT126" s="383"/>
      <c r="AU126" s="47" t="s">
        <v>36</v>
      </c>
      <c r="AV126" s="189"/>
    </row>
    <row r="127" spans="1:48" ht="12" customHeight="1">
      <c r="A127" s="20"/>
      <c r="AU127" s="189"/>
      <c r="AV127" s="189"/>
    </row>
    <row r="128" spans="2:47" ht="13.5" customHeight="1">
      <c r="B128" s="133" t="s">
        <v>289</v>
      </c>
      <c r="C128" s="2"/>
      <c r="D128" s="2"/>
      <c r="E128" s="2"/>
      <c r="F128" s="2"/>
      <c r="G128" s="2"/>
      <c r="H128" s="2"/>
      <c r="I128" s="2"/>
      <c r="J128" s="22"/>
      <c r="K128" s="22"/>
      <c r="L128" s="22"/>
      <c r="M128" s="86"/>
      <c r="N128" s="83"/>
      <c r="O128" s="82"/>
      <c r="AU128" s="2"/>
    </row>
    <row r="129" spans="2:47" ht="13.5" customHeight="1" thickBot="1">
      <c r="B129" s="100">
        <v>22</v>
      </c>
      <c r="C129" s="101" t="s">
        <v>201</v>
      </c>
      <c r="D129" s="50"/>
      <c r="E129" s="50"/>
      <c r="F129" s="50"/>
      <c r="G129" s="50"/>
      <c r="H129" s="50"/>
      <c r="I129" s="50"/>
      <c r="J129" s="71"/>
      <c r="K129" s="71"/>
      <c r="L129" s="71"/>
      <c r="M129" s="85"/>
      <c r="N129" s="134"/>
      <c r="O129" s="128"/>
      <c r="P129" s="50"/>
      <c r="Q129" s="50"/>
      <c r="R129" s="50"/>
      <c r="S129" s="50"/>
      <c r="T129" s="50"/>
      <c r="U129" s="50"/>
      <c r="V129" s="50"/>
      <c r="W129" s="50"/>
      <c r="X129" s="50"/>
      <c r="Y129" s="50"/>
      <c r="Z129" s="50"/>
      <c r="AA129" s="50"/>
      <c r="AB129" s="50"/>
      <c r="AC129" s="50"/>
      <c r="AD129" s="50"/>
      <c r="AE129" s="50"/>
      <c r="AF129" s="228"/>
      <c r="AG129" s="50"/>
      <c r="AH129" s="50"/>
      <c r="AI129" s="50"/>
      <c r="AJ129" s="50"/>
      <c r="AK129" s="50"/>
      <c r="AL129" s="50"/>
      <c r="AM129" s="50"/>
      <c r="AN129" s="50"/>
      <c r="AO129" s="50"/>
      <c r="AP129" s="131" t="s">
        <v>41</v>
      </c>
      <c r="AQ129" s="440">
        <v>240</v>
      </c>
      <c r="AR129" s="440"/>
      <c r="AS129" s="440"/>
      <c r="AT129" s="441"/>
      <c r="AU129" s="2"/>
    </row>
    <row r="130" spans="2:47" ht="4.5" customHeight="1">
      <c r="B130" s="99"/>
      <c r="C130" s="227"/>
      <c r="D130" s="38"/>
      <c r="E130" s="38"/>
      <c r="F130" s="38"/>
      <c r="G130" s="38"/>
      <c r="H130" s="38"/>
      <c r="I130" s="38"/>
      <c r="J130" s="76"/>
      <c r="K130" s="76"/>
      <c r="L130" s="76"/>
      <c r="M130" s="87"/>
      <c r="N130" s="38"/>
      <c r="O130" s="130"/>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188"/>
      <c r="AQ130" s="260"/>
      <c r="AR130" s="260"/>
      <c r="AS130" s="260"/>
      <c r="AT130" s="261"/>
      <c r="AU130" s="2"/>
    </row>
    <row r="131" spans="2:46" ht="4.5" customHeight="1">
      <c r="B131" s="88"/>
      <c r="C131" s="88"/>
      <c r="D131" s="2"/>
      <c r="E131" s="2"/>
      <c r="F131" s="2"/>
      <c r="G131" s="2"/>
      <c r="H131" s="2"/>
      <c r="I131" s="2"/>
      <c r="J131" s="22"/>
      <c r="K131" s="22"/>
      <c r="L131" s="22"/>
      <c r="M131" s="86"/>
      <c r="N131" s="96"/>
      <c r="O131" s="98"/>
      <c r="AQ131" s="262"/>
      <c r="AR131" s="262"/>
      <c r="AS131" s="262"/>
      <c r="AT131" s="262"/>
    </row>
    <row r="132" spans="2:46" ht="13.5" customHeight="1" thickBot="1">
      <c r="B132" s="100">
        <v>23</v>
      </c>
      <c r="C132" s="101" t="s">
        <v>202</v>
      </c>
      <c r="D132" s="50"/>
      <c r="E132" s="50"/>
      <c r="F132" s="50"/>
      <c r="G132" s="50"/>
      <c r="H132" s="50"/>
      <c r="I132" s="50"/>
      <c r="J132" s="71"/>
      <c r="K132" s="71"/>
      <c r="L132" s="71"/>
      <c r="M132" s="85"/>
      <c r="N132" s="125"/>
      <c r="O132" s="128"/>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131" t="s">
        <v>41</v>
      </c>
      <c r="AQ132" s="410">
        <v>300</v>
      </c>
      <c r="AR132" s="410"/>
      <c r="AS132" s="410"/>
      <c r="AT132" s="411"/>
    </row>
    <row r="133" spans="2:46" ht="4.5" customHeight="1">
      <c r="B133" s="61"/>
      <c r="C133" s="38"/>
      <c r="D133" s="38"/>
      <c r="E133" s="38"/>
      <c r="F133" s="38"/>
      <c r="G133" s="38"/>
      <c r="H133" s="38"/>
      <c r="I133" s="38"/>
      <c r="J133" s="76"/>
      <c r="K133" s="76"/>
      <c r="L133" s="76"/>
      <c r="M133" s="87"/>
      <c r="N133" s="129"/>
      <c r="O133" s="130"/>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263"/>
      <c r="AR133" s="263"/>
      <c r="AS133" s="263"/>
      <c r="AT133" s="264"/>
    </row>
    <row r="134" spans="2:46" ht="4.5" customHeight="1">
      <c r="B134" s="2"/>
      <c r="C134" s="2"/>
      <c r="D134" s="2"/>
      <c r="E134" s="2"/>
      <c r="F134" s="2"/>
      <c r="G134" s="2"/>
      <c r="H134" s="2"/>
      <c r="I134" s="2"/>
      <c r="J134" s="22"/>
      <c r="K134" s="22"/>
      <c r="L134" s="22"/>
      <c r="M134" s="86"/>
      <c r="N134" s="83"/>
      <c r="O134" s="98"/>
      <c r="AQ134" s="262"/>
      <c r="AR134" s="262"/>
      <c r="AS134" s="262"/>
      <c r="AT134" s="262"/>
    </row>
    <row r="135" spans="2:46" ht="13.5" customHeight="1" thickBot="1">
      <c r="B135" s="100">
        <v>24</v>
      </c>
      <c r="C135" s="101" t="s">
        <v>203</v>
      </c>
      <c r="D135" s="50"/>
      <c r="E135" s="50"/>
      <c r="F135" s="50"/>
      <c r="G135" s="50"/>
      <c r="H135" s="50"/>
      <c r="I135" s="50"/>
      <c r="J135" s="71"/>
      <c r="K135" s="71"/>
      <c r="L135" s="71"/>
      <c r="M135" s="85"/>
      <c r="N135" s="125"/>
      <c r="O135" s="128"/>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131" t="s">
        <v>41</v>
      </c>
      <c r="AQ135" s="410">
        <v>300</v>
      </c>
      <c r="AR135" s="410"/>
      <c r="AS135" s="410"/>
      <c r="AT135" s="411"/>
    </row>
    <row r="136" spans="2:46" ht="4.5" customHeight="1">
      <c r="B136" s="99"/>
      <c r="C136" s="97"/>
      <c r="D136" s="38"/>
      <c r="E136" s="38"/>
      <c r="F136" s="38"/>
      <c r="G136" s="38"/>
      <c r="H136" s="38"/>
      <c r="I136" s="38"/>
      <c r="J136" s="76"/>
      <c r="K136" s="76"/>
      <c r="L136" s="76"/>
      <c r="M136" s="87"/>
      <c r="N136" s="135"/>
      <c r="O136" s="130"/>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188"/>
      <c r="AQ136" s="265"/>
      <c r="AR136" s="265"/>
      <c r="AS136" s="265"/>
      <c r="AT136" s="266"/>
    </row>
    <row r="137" spans="2:46" ht="4.5" customHeight="1">
      <c r="B137" s="2"/>
      <c r="C137" s="2"/>
      <c r="D137" s="2"/>
      <c r="E137" s="2"/>
      <c r="F137" s="2"/>
      <c r="G137" s="2"/>
      <c r="H137" s="2"/>
      <c r="I137" s="2"/>
      <c r="J137" s="22"/>
      <c r="K137" s="22"/>
      <c r="L137" s="22"/>
      <c r="M137" s="86"/>
      <c r="N137" s="83"/>
      <c r="O137" s="82"/>
      <c r="AQ137" s="262"/>
      <c r="AR137" s="262"/>
      <c r="AS137" s="262"/>
      <c r="AT137" s="262"/>
    </row>
    <row r="138" spans="2:46" ht="12.75" customHeight="1">
      <c r="B138" s="100">
        <v>25</v>
      </c>
      <c r="C138" s="101" t="s">
        <v>259</v>
      </c>
      <c r="D138" s="50"/>
      <c r="E138" s="50"/>
      <c r="F138" s="50"/>
      <c r="G138" s="50"/>
      <c r="H138" s="50"/>
      <c r="I138" s="50"/>
      <c r="J138" s="71"/>
      <c r="K138" s="71"/>
      <c r="L138" s="71"/>
      <c r="M138" s="85"/>
      <c r="N138" s="134"/>
      <c r="O138" s="128"/>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267"/>
      <c r="AR138" s="267"/>
      <c r="AS138" s="267"/>
      <c r="AT138" s="268"/>
    </row>
    <row r="139" spans="2:46" ht="12.75" customHeight="1">
      <c r="B139" s="91"/>
      <c r="C139" s="88"/>
      <c r="D139" s="20" t="s">
        <v>260</v>
      </c>
      <c r="E139" s="2"/>
      <c r="F139" s="2"/>
      <c r="G139" s="2"/>
      <c r="H139" s="2"/>
      <c r="I139" s="2"/>
      <c r="J139" s="22"/>
      <c r="K139" s="22"/>
      <c r="L139" s="22"/>
      <c r="M139" s="86"/>
      <c r="N139" s="2"/>
      <c r="O139" s="98"/>
      <c r="P139" s="2"/>
      <c r="Q139" s="2"/>
      <c r="R139" s="18" t="s">
        <v>41</v>
      </c>
      <c r="S139" s="384">
        <v>0</v>
      </c>
      <c r="T139" s="384"/>
      <c r="U139" s="384"/>
      <c r="V139" s="2" t="s">
        <v>262</v>
      </c>
      <c r="W139" s="2"/>
      <c r="X139" s="2"/>
      <c r="Y139" s="2"/>
      <c r="Z139" s="2"/>
      <c r="AA139" s="2"/>
      <c r="AB139" s="2" t="s">
        <v>47</v>
      </c>
      <c r="AC139" s="374">
        <v>1</v>
      </c>
      <c r="AD139" s="374"/>
      <c r="AE139" s="2"/>
      <c r="AF139" s="2"/>
      <c r="AG139" s="2"/>
      <c r="AH139" s="2"/>
      <c r="AI139" s="2"/>
      <c r="AJ139" s="2"/>
      <c r="AK139" s="2" t="s">
        <v>45</v>
      </c>
      <c r="AL139" s="106" t="s">
        <v>41</v>
      </c>
      <c r="AM139" s="385">
        <f>S139*AC139</f>
        <v>0</v>
      </c>
      <c r="AN139" s="385"/>
      <c r="AO139" s="385"/>
      <c r="AP139" s="385"/>
      <c r="AQ139" s="269"/>
      <c r="AR139" s="269"/>
      <c r="AS139" s="269"/>
      <c r="AT139" s="270"/>
    </row>
    <row r="140" spans="2:46" ht="4.5" customHeight="1">
      <c r="B140" s="91"/>
      <c r="C140" s="88"/>
      <c r="D140" s="2"/>
      <c r="E140" s="2"/>
      <c r="F140" s="2"/>
      <c r="G140" s="2"/>
      <c r="H140" s="2"/>
      <c r="I140" s="2"/>
      <c r="J140" s="22"/>
      <c r="K140" s="22"/>
      <c r="L140" s="22"/>
      <c r="M140" s="86"/>
      <c r="N140" s="2"/>
      <c r="O140" s="98"/>
      <c r="P140" s="2"/>
      <c r="Q140" s="2"/>
      <c r="R140" s="2"/>
      <c r="S140" s="240"/>
      <c r="T140" s="240"/>
      <c r="U140" s="240"/>
      <c r="V140" s="2"/>
      <c r="W140" s="2"/>
      <c r="X140" s="2"/>
      <c r="Y140" s="2"/>
      <c r="Z140" s="2"/>
      <c r="AA140" s="2"/>
      <c r="AB140" s="2"/>
      <c r="AC140" s="2"/>
      <c r="AD140" s="2"/>
      <c r="AE140" s="2"/>
      <c r="AF140" s="2"/>
      <c r="AG140" s="2"/>
      <c r="AH140" s="2"/>
      <c r="AI140" s="2"/>
      <c r="AJ140" s="2"/>
      <c r="AK140" s="2"/>
      <c r="AL140" s="2"/>
      <c r="AM140" s="9"/>
      <c r="AN140" s="9"/>
      <c r="AO140" s="9"/>
      <c r="AP140" s="197"/>
      <c r="AQ140" s="269"/>
      <c r="AR140" s="269"/>
      <c r="AS140" s="269"/>
      <c r="AT140" s="270"/>
    </row>
    <row r="141" spans="2:46" ht="12.75" customHeight="1">
      <c r="B141" s="55"/>
      <c r="C141" s="2"/>
      <c r="D141" s="20" t="s">
        <v>261</v>
      </c>
      <c r="E141" s="2"/>
      <c r="F141" s="2"/>
      <c r="G141" s="2"/>
      <c r="H141" s="2"/>
      <c r="I141" s="2"/>
      <c r="J141" s="22"/>
      <c r="K141" s="22"/>
      <c r="L141" s="22"/>
      <c r="M141" s="86"/>
      <c r="N141" s="2"/>
      <c r="O141" s="98"/>
      <c r="P141" s="2"/>
      <c r="Q141" s="2"/>
      <c r="R141" s="18" t="s">
        <v>41</v>
      </c>
      <c r="S141" s="384">
        <v>20</v>
      </c>
      <c r="T141" s="384"/>
      <c r="U141" s="384"/>
      <c r="V141" s="2" t="s">
        <v>262</v>
      </c>
      <c r="W141" s="2"/>
      <c r="X141" s="2"/>
      <c r="Y141" s="2"/>
      <c r="Z141" s="2"/>
      <c r="AA141" s="2"/>
      <c r="AB141" s="2" t="s">
        <v>47</v>
      </c>
      <c r="AC141" s="374">
        <v>0.35</v>
      </c>
      <c r="AD141" s="374"/>
      <c r="AE141" s="2" t="s">
        <v>96</v>
      </c>
      <c r="AF141" s="2"/>
      <c r="AG141" s="2"/>
      <c r="AH141" s="2"/>
      <c r="AI141" s="2"/>
      <c r="AJ141" s="2"/>
      <c r="AK141" s="2" t="s">
        <v>45</v>
      </c>
      <c r="AL141" s="106" t="s">
        <v>41</v>
      </c>
      <c r="AM141" s="385">
        <f>S141*AC141</f>
        <v>7</v>
      </c>
      <c r="AN141" s="385"/>
      <c r="AO141" s="385"/>
      <c r="AP141" s="385"/>
      <c r="AQ141" s="269"/>
      <c r="AR141" s="269"/>
      <c r="AS141" s="269"/>
      <c r="AT141" s="270"/>
    </row>
    <row r="142" spans="2:47" ht="4.5" customHeight="1">
      <c r="B142" s="55"/>
      <c r="C142" s="2"/>
      <c r="D142" s="20"/>
      <c r="E142" s="2"/>
      <c r="F142" s="2"/>
      <c r="G142" s="2"/>
      <c r="H142" s="2"/>
      <c r="I142" s="2"/>
      <c r="J142" s="22"/>
      <c r="K142" s="22"/>
      <c r="L142" s="22"/>
      <c r="M142" s="86"/>
      <c r="N142" s="2"/>
      <c r="O142" s="98"/>
      <c r="P142" s="2"/>
      <c r="Q142" s="2"/>
      <c r="R142" s="18"/>
      <c r="S142" s="291"/>
      <c r="T142" s="291"/>
      <c r="U142" s="291"/>
      <c r="V142" s="2"/>
      <c r="W142" s="2"/>
      <c r="X142" s="2"/>
      <c r="Y142" s="2"/>
      <c r="Z142" s="2"/>
      <c r="AA142" s="2"/>
      <c r="AB142" s="2"/>
      <c r="AC142" s="224"/>
      <c r="AD142" s="224"/>
      <c r="AE142" s="2"/>
      <c r="AF142" s="2"/>
      <c r="AG142" s="2"/>
      <c r="AH142" s="2"/>
      <c r="AI142" s="2"/>
      <c r="AJ142" s="2"/>
      <c r="AK142" s="2"/>
      <c r="AL142" s="106"/>
      <c r="AM142" s="225"/>
      <c r="AN142" s="225"/>
      <c r="AO142" s="225"/>
      <c r="AP142" s="225"/>
      <c r="AQ142" s="269"/>
      <c r="AR142" s="269"/>
      <c r="AS142" s="269"/>
      <c r="AT142" s="270"/>
      <c r="AU142" s="2"/>
    </row>
    <row r="143" spans="2:46" ht="12.75" customHeight="1" thickBot="1">
      <c r="B143" s="55"/>
      <c r="C143" s="2"/>
      <c r="D143" s="20"/>
      <c r="E143" s="2"/>
      <c r="F143" s="2"/>
      <c r="G143" s="2"/>
      <c r="H143" s="2"/>
      <c r="I143" s="2"/>
      <c r="J143" s="22"/>
      <c r="K143" s="22"/>
      <c r="L143" s="22"/>
      <c r="M143" s="86"/>
      <c r="N143" s="2"/>
      <c r="O143" s="98"/>
      <c r="P143" s="2"/>
      <c r="Q143" s="2"/>
      <c r="R143" s="18"/>
      <c r="S143" s="291"/>
      <c r="T143" s="291"/>
      <c r="U143" s="291"/>
      <c r="V143" s="2"/>
      <c r="W143" s="2"/>
      <c r="X143" s="2"/>
      <c r="Y143" s="2"/>
      <c r="Z143" s="2"/>
      <c r="AA143" s="2"/>
      <c r="AB143" s="2"/>
      <c r="AC143" s="224"/>
      <c r="AD143" s="224"/>
      <c r="AE143" s="2"/>
      <c r="AF143" s="2"/>
      <c r="AG143" s="2"/>
      <c r="AH143" s="2"/>
      <c r="AI143" s="2"/>
      <c r="AJ143" s="2"/>
      <c r="AK143" s="2"/>
      <c r="AL143" s="106"/>
      <c r="AM143" s="225"/>
      <c r="AN143" s="225"/>
      <c r="AO143" s="225"/>
      <c r="AP143" s="107" t="s">
        <v>41</v>
      </c>
      <c r="AQ143" s="375">
        <f>AM139+AM141</f>
        <v>7</v>
      </c>
      <c r="AR143" s="375"/>
      <c r="AS143" s="375"/>
      <c r="AT143" s="376"/>
    </row>
    <row r="144" spans="2:46" ht="4.5" customHeight="1">
      <c r="B144" s="61"/>
      <c r="C144" s="38"/>
      <c r="D144" s="236"/>
      <c r="E144" s="38"/>
      <c r="F144" s="38"/>
      <c r="G144" s="38"/>
      <c r="H144" s="38"/>
      <c r="I144" s="38"/>
      <c r="J144" s="76"/>
      <c r="K144" s="76"/>
      <c r="L144" s="76"/>
      <c r="M144" s="87"/>
      <c r="N144" s="38"/>
      <c r="O144" s="130"/>
      <c r="P144" s="38"/>
      <c r="Q144" s="38"/>
      <c r="R144" s="237"/>
      <c r="S144" s="271"/>
      <c r="T144" s="271"/>
      <c r="U144" s="271"/>
      <c r="V144" s="38"/>
      <c r="W144" s="38"/>
      <c r="X144" s="38"/>
      <c r="Y144" s="38"/>
      <c r="Z144" s="38"/>
      <c r="AA144" s="38"/>
      <c r="AB144" s="38"/>
      <c r="AC144" s="233"/>
      <c r="AD144" s="233"/>
      <c r="AE144" s="38"/>
      <c r="AF144" s="38"/>
      <c r="AG144" s="38"/>
      <c r="AH144" s="38"/>
      <c r="AI144" s="38"/>
      <c r="AJ144" s="38"/>
      <c r="AK144" s="38"/>
      <c r="AL144" s="275"/>
      <c r="AM144" s="272"/>
      <c r="AN144" s="272"/>
      <c r="AO144" s="272"/>
      <c r="AP144" s="188"/>
      <c r="AQ144" s="265"/>
      <c r="AR144" s="265"/>
      <c r="AS144" s="265"/>
      <c r="AT144" s="266"/>
    </row>
    <row r="145" spans="2:46" ht="4.5" customHeight="1">
      <c r="B145" s="2"/>
      <c r="C145" s="2"/>
      <c r="D145" s="2"/>
      <c r="E145" s="2"/>
      <c r="F145" s="2"/>
      <c r="G145" s="2"/>
      <c r="H145" s="2"/>
      <c r="I145" s="2"/>
      <c r="J145" s="22"/>
      <c r="K145" s="22"/>
      <c r="L145" s="22"/>
      <c r="M145" s="86"/>
      <c r="N145" s="83"/>
      <c r="O145" s="82"/>
      <c r="AQ145" s="262"/>
      <c r="AR145" s="262"/>
      <c r="AS145" s="262"/>
      <c r="AT145" s="262"/>
    </row>
    <row r="146" spans="2:46" ht="13.5" customHeight="1" thickBot="1">
      <c r="B146" s="100">
        <v>26</v>
      </c>
      <c r="C146" s="101" t="s">
        <v>204</v>
      </c>
      <c r="D146" s="50"/>
      <c r="E146" s="50"/>
      <c r="F146" s="50"/>
      <c r="G146" s="50"/>
      <c r="H146" s="50"/>
      <c r="I146" s="50"/>
      <c r="J146" s="71"/>
      <c r="K146" s="71"/>
      <c r="L146" s="71"/>
      <c r="M146" s="85"/>
      <c r="N146" s="125"/>
      <c r="O146" s="128"/>
      <c r="P146" s="50"/>
      <c r="Q146" s="50"/>
      <c r="R146" s="50"/>
      <c r="S146" s="50"/>
      <c r="T146" s="50"/>
      <c r="U146" s="50"/>
      <c r="V146" s="50"/>
      <c r="W146" s="50"/>
      <c r="X146" s="50"/>
      <c r="Y146" s="50"/>
      <c r="Z146" s="50"/>
      <c r="AA146" s="50"/>
      <c r="AB146" s="50"/>
      <c r="AC146" s="50"/>
      <c r="AD146" s="50"/>
      <c r="AE146" s="50"/>
      <c r="AF146" s="50"/>
      <c r="AG146" s="48" t="s">
        <v>290</v>
      </c>
      <c r="AH146" s="50"/>
      <c r="AI146" s="50"/>
      <c r="AJ146" s="50"/>
      <c r="AK146" s="50"/>
      <c r="AL146" s="50"/>
      <c r="AM146" s="50"/>
      <c r="AN146" s="50"/>
      <c r="AO146" s="50"/>
      <c r="AP146" s="131" t="s">
        <v>41</v>
      </c>
      <c r="AQ146" s="410">
        <v>150</v>
      </c>
      <c r="AR146" s="410"/>
      <c r="AS146" s="410"/>
      <c r="AT146" s="411"/>
    </row>
    <row r="147" spans="2:46" ht="4.5" customHeight="1">
      <c r="B147" s="61"/>
      <c r="C147" s="38"/>
      <c r="D147" s="38"/>
      <c r="E147" s="38"/>
      <c r="F147" s="38"/>
      <c r="G147" s="38"/>
      <c r="H147" s="38"/>
      <c r="I147" s="38"/>
      <c r="J147" s="76"/>
      <c r="K147" s="76"/>
      <c r="L147" s="76"/>
      <c r="M147" s="87"/>
      <c r="N147" s="129"/>
      <c r="O147" s="130"/>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154"/>
      <c r="AR147" s="154"/>
      <c r="AS147" s="154"/>
      <c r="AT147" s="155"/>
    </row>
    <row r="148" spans="2:46" ht="6" customHeight="1">
      <c r="B148" s="2"/>
      <c r="C148" s="2"/>
      <c r="D148" s="2"/>
      <c r="E148" s="2"/>
      <c r="F148" s="2"/>
      <c r="G148" s="2"/>
      <c r="H148" s="2"/>
      <c r="I148" s="2"/>
      <c r="J148" s="22"/>
      <c r="K148" s="22"/>
      <c r="L148" s="22"/>
      <c r="M148" s="86"/>
      <c r="N148" s="83"/>
      <c r="O148" s="98"/>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59"/>
      <c r="AR148" s="159"/>
      <c r="AS148" s="159"/>
      <c r="AT148" s="159"/>
    </row>
    <row r="149" spans="2:46" ht="12.75" customHeight="1">
      <c r="B149" s="100">
        <v>27</v>
      </c>
      <c r="C149" s="101" t="s">
        <v>205</v>
      </c>
      <c r="D149" s="122"/>
      <c r="E149" s="122"/>
      <c r="F149" s="122"/>
      <c r="G149" s="122"/>
      <c r="H149" s="122"/>
      <c r="I149" s="122"/>
      <c r="J149" s="48"/>
      <c r="K149" s="50"/>
      <c r="L149" s="50"/>
      <c r="M149" s="123"/>
      <c r="N149" s="125"/>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229"/>
      <c r="AQ149" s="230"/>
      <c r="AR149" s="230"/>
      <c r="AS149" s="230"/>
      <c r="AT149" s="231"/>
    </row>
    <row r="150" spans="2:46" ht="12.75" customHeight="1">
      <c r="B150" s="91"/>
      <c r="C150" s="88"/>
      <c r="D150" s="20" t="s">
        <v>199</v>
      </c>
      <c r="E150" s="2"/>
      <c r="F150" s="2"/>
      <c r="G150" s="2"/>
      <c r="H150" s="2"/>
      <c r="I150" s="2"/>
      <c r="J150" s="22"/>
      <c r="K150" s="22"/>
      <c r="L150" s="22"/>
      <c r="M150" s="86"/>
      <c r="N150" s="2"/>
      <c r="O150" s="98"/>
      <c r="P150" s="2"/>
      <c r="Q150" s="18" t="s">
        <v>41</v>
      </c>
      <c r="R150" s="384">
        <v>200</v>
      </c>
      <c r="S150" s="384"/>
      <c r="T150" s="384"/>
      <c r="U150" s="2" t="s">
        <v>206</v>
      </c>
      <c r="V150" s="2"/>
      <c r="W150" s="2"/>
      <c r="X150" s="2"/>
      <c r="Y150" s="2"/>
      <c r="Z150" s="2"/>
      <c r="AA150" s="2"/>
      <c r="AB150" s="2" t="s">
        <v>47</v>
      </c>
      <c r="AC150" s="374">
        <v>1</v>
      </c>
      <c r="AD150" s="374"/>
      <c r="AE150" s="2"/>
      <c r="AF150" s="2"/>
      <c r="AG150" s="2"/>
      <c r="AH150" s="2"/>
      <c r="AI150" s="2"/>
      <c r="AJ150" s="2"/>
      <c r="AK150" s="2" t="s">
        <v>45</v>
      </c>
      <c r="AL150" s="106" t="s">
        <v>41</v>
      </c>
      <c r="AM150" s="385">
        <f>R150*AC150</f>
        <v>200</v>
      </c>
      <c r="AN150" s="385"/>
      <c r="AO150" s="385"/>
      <c r="AP150" s="385"/>
      <c r="AQ150" s="241"/>
      <c r="AR150" s="241"/>
      <c r="AS150" s="241"/>
      <c r="AT150" s="242"/>
    </row>
    <row r="151" spans="2:46" ht="4.5" customHeight="1">
      <c r="B151" s="91"/>
      <c r="C151" s="88"/>
      <c r="D151" s="2"/>
      <c r="E151" s="2"/>
      <c r="F151" s="2"/>
      <c r="G151" s="2"/>
      <c r="H151" s="2"/>
      <c r="I151" s="2"/>
      <c r="J151" s="22"/>
      <c r="K151" s="22"/>
      <c r="L151" s="22"/>
      <c r="M151" s="86"/>
      <c r="N151" s="2"/>
      <c r="O151" s="98"/>
      <c r="P151" s="2"/>
      <c r="Q151" s="2"/>
      <c r="R151" s="240"/>
      <c r="S151" s="240"/>
      <c r="T151" s="240"/>
      <c r="U151" s="2"/>
      <c r="V151" s="2"/>
      <c r="W151" s="2"/>
      <c r="X151" s="2"/>
      <c r="Y151" s="2"/>
      <c r="Z151" s="2"/>
      <c r="AA151" s="2"/>
      <c r="AB151" s="2"/>
      <c r="AC151" s="2"/>
      <c r="AD151" s="2"/>
      <c r="AE151" s="2"/>
      <c r="AF151" s="2"/>
      <c r="AG151" s="2"/>
      <c r="AH151" s="2"/>
      <c r="AI151" s="2"/>
      <c r="AJ151" s="2"/>
      <c r="AK151" s="2"/>
      <c r="AL151" s="2"/>
      <c r="AM151" s="9"/>
      <c r="AN151" s="9"/>
      <c r="AO151" s="9"/>
      <c r="AP151" s="197"/>
      <c r="AQ151" s="243"/>
      <c r="AR151" s="243"/>
      <c r="AS151" s="243"/>
      <c r="AT151" s="244"/>
    </row>
    <row r="152" spans="2:46" ht="12.75" customHeight="1">
      <c r="B152" s="91"/>
      <c r="C152" s="88"/>
      <c r="D152" s="20" t="s">
        <v>198</v>
      </c>
      <c r="E152" s="2"/>
      <c r="F152" s="2"/>
      <c r="G152" s="2"/>
      <c r="H152" s="2"/>
      <c r="I152" s="2"/>
      <c r="J152" s="22"/>
      <c r="K152" s="22"/>
      <c r="L152" s="22"/>
      <c r="M152" s="86"/>
      <c r="N152" s="2"/>
      <c r="O152" s="98"/>
      <c r="P152" s="2"/>
      <c r="Q152" s="18" t="s">
        <v>41</v>
      </c>
      <c r="R152" s="384">
        <v>500</v>
      </c>
      <c r="S152" s="384"/>
      <c r="T152" s="384"/>
      <c r="U152" s="2" t="s">
        <v>206</v>
      </c>
      <c r="V152" s="2"/>
      <c r="W152" s="2"/>
      <c r="X152" s="2"/>
      <c r="Y152" s="2"/>
      <c r="Z152" s="2"/>
      <c r="AA152" s="2"/>
      <c r="AB152" s="2" t="s">
        <v>47</v>
      </c>
      <c r="AC152" s="374">
        <v>0.35</v>
      </c>
      <c r="AD152" s="374"/>
      <c r="AE152" s="2" t="s">
        <v>96</v>
      </c>
      <c r="AF152" s="2"/>
      <c r="AG152" s="2"/>
      <c r="AH152" s="2"/>
      <c r="AI152" s="2"/>
      <c r="AJ152" s="2"/>
      <c r="AK152" s="2" t="s">
        <v>45</v>
      </c>
      <c r="AL152" s="106" t="s">
        <v>41</v>
      </c>
      <c r="AM152" s="385">
        <f>R152*AC152</f>
        <v>175</v>
      </c>
      <c r="AN152" s="385"/>
      <c r="AO152" s="385"/>
      <c r="AP152" s="385"/>
      <c r="AQ152" s="243"/>
      <c r="AR152" s="243"/>
      <c r="AS152" s="243"/>
      <c r="AT152" s="244"/>
    </row>
    <row r="153" spans="2:46" ht="4.5" customHeight="1">
      <c r="B153" s="91"/>
      <c r="C153" s="88"/>
      <c r="D153" s="20"/>
      <c r="E153" s="2"/>
      <c r="F153" s="2"/>
      <c r="G153" s="2"/>
      <c r="H153" s="2"/>
      <c r="I153" s="2"/>
      <c r="J153" s="22"/>
      <c r="K153" s="22"/>
      <c r="L153" s="22"/>
      <c r="M153" s="86"/>
      <c r="N153" s="2"/>
      <c r="O153" s="98"/>
      <c r="P153" s="2"/>
      <c r="Q153" s="18"/>
      <c r="R153" s="223"/>
      <c r="S153" s="223"/>
      <c r="T153" s="223"/>
      <c r="U153" s="2"/>
      <c r="V153" s="2"/>
      <c r="W153" s="2"/>
      <c r="X153" s="2"/>
      <c r="Y153" s="2"/>
      <c r="Z153" s="2"/>
      <c r="AA153" s="2"/>
      <c r="AB153" s="2"/>
      <c r="AC153" s="224"/>
      <c r="AD153" s="224"/>
      <c r="AE153" s="2"/>
      <c r="AF153" s="2"/>
      <c r="AG153" s="2"/>
      <c r="AH153" s="2"/>
      <c r="AI153" s="2"/>
      <c r="AJ153" s="2"/>
      <c r="AK153" s="2"/>
      <c r="AL153" s="106"/>
      <c r="AM153" s="225"/>
      <c r="AN153" s="225"/>
      <c r="AO153" s="225"/>
      <c r="AP153" s="225"/>
      <c r="AQ153" s="243"/>
      <c r="AR153" s="243"/>
      <c r="AS153" s="243"/>
      <c r="AT153" s="244"/>
    </row>
    <row r="154" spans="2:46" ht="12.75" customHeight="1">
      <c r="B154" s="91"/>
      <c r="C154" s="322" t="s">
        <v>291</v>
      </c>
      <c r="D154" s="20"/>
      <c r="E154" s="2"/>
      <c r="F154" s="2"/>
      <c r="G154" s="2"/>
      <c r="H154" s="2"/>
      <c r="I154" s="2"/>
      <c r="J154" s="22"/>
      <c r="K154" s="22"/>
      <c r="L154" s="22"/>
      <c r="M154" s="86"/>
      <c r="N154" s="2"/>
      <c r="O154" s="98"/>
      <c r="P154" s="2"/>
      <c r="Q154" s="18"/>
      <c r="R154" s="223"/>
      <c r="S154" s="223"/>
      <c r="T154" s="223"/>
      <c r="U154" s="2"/>
      <c r="V154" s="2"/>
      <c r="W154" s="2"/>
      <c r="X154" s="2"/>
      <c r="Y154" s="2"/>
      <c r="Z154" s="2"/>
      <c r="AA154" s="2"/>
      <c r="AB154" s="2"/>
      <c r="AC154" s="224"/>
      <c r="AD154" s="224"/>
      <c r="AE154" s="2"/>
      <c r="AF154" s="2"/>
      <c r="AG154" s="2"/>
      <c r="AH154" s="2"/>
      <c r="AI154" s="2"/>
      <c r="AJ154" s="2"/>
      <c r="AK154" s="2"/>
      <c r="AL154" s="106"/>
      <c r="AM154" s="225"/>
      <c r="AN154" s="225"/>
      <c r="AO154" s="225"/>
      <c r="AP154" s="225"/>
      <c r="AQ154" s="243"/>
      <c r="AR154" s="243"/>
      <c r="AS154" s="243"/>
      <c r="AT154" s="244"/>
    </row>
    <row r="155" spans="2:46" ht="12.75" customHeight="1" thickBot="1">
      <c r="B155" s="55"/>
      <c r="C155" s="9" t="s">
        <v>292</v>
      </c>
      <c r="D155" s="2"/>
      <c r="E155" s="2"/>
      <c r="F155" s="2"/>
      <c r="G155" s="2"/>
      <c r="H155" s="2"/>
      <c r="I155" s="2"/>
      <c r="J155" s="22"/>
      <c r="K155" s="22"/>
      <c r="L155" s="22"/>
      <c r="M155" s="86"/>
      <c r="N155" s="96"/>
      <c r="O155" s="98"/>
      <c r="P155" s="2"/>
      <c r="Q155" s="2"/>
      <c r="R155" s="2"/>
      <c r="S155" s="2"/>
      <c r="T155" s="2"/>
      <c r="U155" s="2"/>
      <c r="V155" s="2"/>
      <c r="W155" s="2"/>
      <c r="X155" s="2"/>
      <c r="Y155" s="2"/>
      <c r="Z155" s="2"/>
      <c r="AA155" s="2"/>
      <c r="AB155" s="2"/>
      <c r="AC155" s="2"/>
      <c r="AD155" s="2"/>
      <c r="AE155" s="2"/>
      <c r="AF155" s="2"/>
      <c r="AG155" s="2"/>
      <c r="AH155" s="2"/>
      <c r="AI155" s="2"/>
      <c r="AJ155" s="2"/>
      <c r="AK155" s="2"/>
      <c r="AL155" s="2"/>
      <c r="AM155" s="9"/>
      <c r="AN155" s="9"/>
      <c r="AO155" s="9"/>
      <c r="AP155" s="245" t="s">
        <v>41</v>
      </c>
      <c r="AQ155" s="386">
        <f>AM150+AM152</f>
        <v>375</v>
      </c>
      <c r="AR155" s="386"/>
      <c r="AS155" s="386"/>
      <c r="AT155" s="387"/>
    </row>
    <row r="156" spans="1:46" ht="4.5" customHeight="1">
      <c r="A156" s="2"/>
      <c r="B156" s="61"/>
      <c r="C156" s="38"/>
      <c r="D156" s="38"/>
      <c r="E156" s="38"/>
      <c r="F156" s="38"/>
      <c r="G156" s="38"/>
      <c r="H156" s="38"/>
      <c r="I156" s="38"/>
      <c r="J156" s="76"/>
      <c r="K156" s="76"/>
      <c r="L156" s="76"/>
      <c r="M156" s="87"/>
      <c r="N156" s="129"/>
      <c r="O156" s="130"/>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248"/>
      <c r="AR156" s="248"/>
      <c r="AS156" s="248"/>
      <c r="AT156" s="249"/>
    </row>
    <row r="157" spans="1:46" ht="4.5" customHeight="1">
      <c r="A157" s="2"/>
      <c r="B157" s="2"/>
      <c r="C157" s="2"/>
      <c r="D157" s="2"/>
      <c r="E157" s="2"/>
      <c r="F157" s="2"/>
      <c r="G157" s="2"/>
      <c r="H157" s="2"/>
      <c r="I157" s="2"/>
      <c r="J157" s="22"/>
      <c r="K157" s="22"/>
      <c r="L157" s="22"/>
      <c r="M157" s="86"/>
      <c r="N157" s="83"/>
      <c r="O157" s="98"/>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58"/>
      <c r="AR157" s="258"/>
      <c r="AS157" s="258"/>
      <c r="AT157" s="258"/>
    </row>
    <row r="158" spans="1:46" ht="17.25" customHeight="1">
      <c r="A158" s="2"/>
      <c r="B158" s="2"/>
      <c r="C158" s="2"/>
      <c r="D158" s="2"/>
      <c r="E158" s="2"/>
      <c r="F158" s="2"/>
      <c r="G158" s="2"/>
      <c r="H158" s="2"/>
      <c r="I158" s="2"/>
      <c r="J158" s="22"/>
      <c r="K158" s="22"/>
      <c r="L158" s="22"/>
      <c r="M158" s="86"/>
      <c r="N158" s="83"/>
      <c r="O158" s="98"/>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58"/>
      <c r="AR158" s="258"/>
      <c r="AS158" s="258"/>
      <c r="AT158" s="258"/>
    </row>
    <row r="159" spans="2:46" ht="12.75" customHeight="1">
      <c r="B159" s="100">
        <v>28</v>
      </c>
      <c r="C159" s="101" t="s">
        <v>209</v>
      </c>
      <c r="D159" s="122"/>
      <c r="E159" s="122"/>
      <c r="F159" s="122"/>
      <c r="G159" s="122"/>
      <c r="H159" s="122"/>
      <c r="I159" s="122"/>
      <c r="J159" s="48"/>
      <c r="K159" s="50"/>
      <c r="L159" s="50"/>
      <c r="M159" s="123"/>
      <c r="N159" s="125"/>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229"/>
      <c r="AQ159" s="250"/>
      <c r="AR159" s="250"/>
      <c r="AS159" s="250"/>
      <c r="AT159" s="251"/>
    </row>
    <row r="160" spans="2:46" ht="12.75" customHeight="1">
      <c r="B160" s="91"/>
      <c r="C160" s="88"/>
      <c r="D160" s="20" t="s">
        <v>199</v>
      </c>
      <c r="E160" s="2"/>
      <c r="F160" s="2"/>
      <c r="G160" s="2"/>
      <c r="H160" s="2"/>
      <c r="I160" s="2"/>
      <c r="J160" s="22"/>
      <c r="K160" s="22"/>
      <c r="L160" s="22"/>
      <c r="M160" s="86"/>
      <c r="N160" s="2"/>
      <c r="O160" s="98"/>
      <c r="P160" s="2"/>
      <c r="Q160" s="18" t="s">
        <v>41</v>
      </c>
      <c r="R160" s="384">
        <v>50</v>
      </c>
      <c r="S160" s="384"/>
      <c r="T160" s="384"/>
      <c r="U160" s="2" t="s">
        <v>207</v>
      </c>
      <c r="V160" s="2"/>
      <c r="W160" s="2"/>
      <c r="X160" s="2"/>
      <c r="Y160" s="2"/>
      <c r="Z160" s="2"/>
      <c r="AA160" s="2"/>
      <c r="AB160" s="2" t="s">
        <v>47</v>
      </c>
      <c r="AC160" s="374">
        <v>1</v>
      </c>
      <c r="AD160" s="374"/>
      <c r="AE160" s="2"/>
      <c r="AF160" s="2"/>
      <c r="AG160" s="2"/>
      <c r="AH160" s="2"/>
      <c r="AI160" s="2"/>
      <c r="AJ160" s="2"/>
      <c r="AK160" s="2" t="s">
        <v>45</v>
      </c>
      <c r="AL160" s="106" t="s">
        <v>41</v>
      </c>
      <c r="AM160" s="385">
        <f>R160*AC160</f>
        <v>50</v>
      </c>
      <c r="AN160" s="385"/>
      <c r="AO160" s="385"/>
      <c r="AP160" s="385"/>
      <c r="AQ160" s="252"/>
      <c r="AR160" s="252"/>
      <c r="AS160" s="252"/>
      <c r="AT160" s="253"/>
    </row>
    <row r="161" spans="2:46" ht="4.5" customHeight="1">
      <c r="B161" s="91"/>
      <c r="C161" s="88"/>
      <c r="D161" s="2"/>
      <c r="E161" s="2"/>
      <c r="F161" s="2"/>
      <c r="G161" s="2"/>
      <c r="H161" s="2"/>
      <c r="I161" s="2"/>
      <c r="J161" s="22"/>
      <c r="K161" s="22"/>
      <c r="L161" s="22"/>
      <c r="M161" s="86"/>
      <c r="N161" s="2"/>
      <c r="O161" s="98"/>
      <c r="P161" s="2"/>
      <c r="Q161" s="2"/>
      <c r="R161" s="240"/>
      <c r="S161" s="240"/>
      <c r="T161" s="240"/>
      <c r="U161" s="2"/>
      <c r="V161" s="2"/>
      <c r="W161" s="2"/>
      <c r="X161" s="2"/>
      <c r="Y161" s="2"/>
      <c r="Z161" s="2"/>
      <c r="AA161" s="2"/>
      <c r="AB161" s="2"/>
      <c r="AC161" s="2"/>
      <c r="AD161" s="2"/>
      <c r="AE161" s="2"/>
      <c r="AF161" s="2"/>
      <c r="AG161" s="2"/>
      <c r="AH161" s="2"/>
      <c r="AI161" s="2"/>
      <c r="AJ161" s="2"/>
      <c r="AK161" s="2"/>
      <c r="AL161" s="2"/>
      <c r="AM161" s="9"/>
      <c r="AN161" s="9"/>
      <c r="AO161" s="9"/>
      <c r="AP161" s="197"/>
      <c r="AQ161" s="254"/>
      <c r="AR161" s="254"/>
      <c r="AS161" s="254"/>
      <c r="AT161" s="255"/>
    </row>
    <row r="162" spans="2:46" ht="12.75" customHeight="1">
      <c r="B162" s="91"/>
      <c r="C162" s="88"/>
      <c r="D162" s="20" t="s">
        <v>198</v>
      </c>
      <c r="E162" s="2"/>
      <c r="F162" s="2"/>
      <c r="G162" s="2"/>
      <c r="H162" s="2"/>
      <c r="I162" s="2"/>
      <c r="J162" s="22"/>
      <c r="K162" s="22"/>
      <c r="L162" s="22"/>
      <c r="M162" s="86"/>
      <c r="N162" s="2"/>
      <c r="O162" s="98"/>
      <c r="P162" s="2"/>
      <c r="Q162" s="18" t="s">
        <v>41</v>
      </c>
      <c r="R162" s="384">
        <v>0</v>
      </c>
      <c r="S162" s="384"/>
      <c r="T162" s="384"/>
      <c r="U162" s="2" t="s">
        <v>207</v>
      </c>
      <c r="V162" s="2"/>
      <c r="W162" s="2"/>
      <c r="X162" s="2"/>
      <c r="Y162" s="2"/>
      <c r="Z162" s="2"/>
      <c r="AA162" s="2"/>
      <c r="AB162" s="2" t="s">
        <v>47</v>
      </c>
      <c r="AC162" s="374">
        <v>0.35</v>
      </c>
      <c r="AD162" s="374"/>
      <c r="AE162" s="2" t="s">
        <v>96</v>
      </c>
      <c r="AF162" s="2"/>
      <c r="AG162" s="2"/>
      <c r="AH162" s="2"/>
      <c r="AI162" s="2"/>
      <c r="AJ162" s="2"/>
      <c r="AK162" s="2" t="s">
        <v>45</v>
      </c>
      <c r="AL162" s="106" t="s">
        <v>41</v>
      </c>
      <c r="AM162" s="385">
        <f>R162*AC162</f>
        <v>0</v>
      </c>
      <c r="AN162" s="385"/>
      <c r="AO162" s="385"/>
      <c r="AP162" s="385"/>
      <c r="AQ162" s="254"/>
      <c r="AR162" s="254"/>
      <c r="AS162" s="254"/>
      <c r="AT162" s="255"/>
    </row>
    <row r="163" spans="2:46" ht="4.5" customHeight="1">
      <c r="B163" s="91"/>
      <c r="C163" s="88"/>
      <c r="D163" s="20"/>
      <c r="E163" s="2"/>
      <c r="F163" s="2"/>
      <c r="G163" s="2"/>
      <c r="H163" s="2"/>
      <c r="I163" s="2"/>
      <c r="J163" s="22"/>
      <c r="K163" s="22"/>
      <c r="L163" s="22"/>
      <c r="M163" s="86"/>
      <c r="N163" s="2"/>
      <c r="O163" s="98"/>
      <c r="P163" s="2"/>
      <c r="Q163" s="18"/>
      <c r="R163" s="223"/>
      <c r="S163" s="223"/>
      <c r="T163" s="223"/>
      <c r="U163" s="2"/>
      <c r="V163" s="2"/>
      <c r="W163" s="2"/>
      <c r="X163" s="2"/>
      <c r="Y163" s="2"/>
      <c r="Z163" s="2"/>
      <c r="AA163" s="2"/>
      <c r="AB163" s="2"/>
      <c r="AC163" s="224"/>
      <c r="AD163" s="224"/>
      <c r="AE163" s="2"/>
      <c r="AF163" s="2"/>
      <c r="AG163" s="2"/>
      <c r="AH163" s="2"/>
      <c r="AI163" s="2"/>
      <c r="AJ163" s="2"/>
      <c r="AK163" s="2"/>
      <c r="AL163" s="106"/>
      <c r="AM163" s="225"/>
      <c r="AN163" s="225"/>
      <c r="AO163" s="225"/>
      <c r="AP163" s="225"/>
      <c r="AQ163" s="254"/>
      <c r="AR163" s="254"/>
      <c r="AS163" s="254"/>
      <c r="AT163" s="255"/>
    </row>
    <row r="164" spans="2:46" ht="12.75" customHeight="1">
      <c r="B164" s="91"/>
      <c r="C164" s="322" t="s">
        <v>293</v>
      </c>
      <c r="D164" s="20"/>
      <c r="E164" s="2"/>
      <c r="F164" s="2"/>
      <c r="G164" s="2"/>
      <c r="H164" s="2"/>
      <c r="I164" s="2"/>
      <c r="J164" s="22"/>
      <c r="K164" s="22"/>
      <c r="L164" s="22"/>
      <c r="M164" s="86"/>
      <c r="N164" s="2"/>
      <c r="O164" s="98"/>
      <c r="P164" s="2"/>
      <c r="Q164" s="18"/>
      <c r="R164" s="223"/>
      <c r="S164" s="223"/>
      <c r="T164" s="223"/>
      <c r="U164" s="2"/>
      <c r="V164" s="2"/>
      <c r="W164" s="2"/>
      <c r="X164" s="2"/>
      <c r="Y164" s="2"/>
      <c r="Z164" s="2"/>
      <c r="AA164" s="2"/>
      <c r="AB164" s="2"/>
      <c r="AC164" s="224"/>
      <c r="AD164" s="224"/>
      <c r="AE164" s="2"/>
      <c r="AF164" s="2"/>
      <c r="AG164" s="2"/>
      <c r="AH164" s="2"/>
      <c r="AI164" s="2"/>
      <c r="AJ164" s="2"/>
      <c r="AK164" s="2"/>
      <c r="AL164" s="106"/>
      <c r="AM164" s="225"/>
      <c r="AN164" s="225"/>
      <c r="AO164" s="225"/>
      <c r="AP164" s="225"/>
      <c r="AQ164" s="254"/>
      <c r="AR164" s="254"/>
      <c r="AS164" s="254"/>
      <c r="AT164" s="255"/>
    </row>
    <row r="165" spans="2:46" ht="12.75" customHeight="1" thickBot="1">
      <c r="B165" s="55"/>
      <c r="C165" s="292" t="s">
        <v>263</v>
      </c>
      <c r="D165" s="2"/>
      <c r="E165" s="2"/>
      <c r="F165" s="2"/>
      <c r="G165" s="2"/>
      <c r="H165" s="2"/>
      <c r="I165" s="2"/>
      <c r="J165" s="22"/>
      <c r="K165" s="22"/>
      <c r="L165" s="22"/>
      <c r="M165" s="86"/>
      <c r="N165" s="96"/>
      <c r="O165" s="98"/>
      <c r="P165" s="2"/>
      <c r="Q165" s="2"/>
      <c r="R165" s="2"/>
      <c r="S165" s="2"/>
      <c r="T165" s="2"/>
      <c r="U165" s="2"/>
      <c r="V165" s="2"/>
      <c r="W165" s="2"/>
      <c r="X165" s="2"/>
      <c r="Y165" s="2"/>
      <c r="Z165" s="2"/>
      <c r="AA165" s="2"/>
      <c r="AB165" s="2"/>
      <c r="AC165" s="2"/>
      <c r="AD165" s="2"/>
      <c r="AE165" s="2"/>
      <c r="AF165" s="2"/>
      <c r="AG165" s="2"/>
      <c r="AH165" s="2"/>
      <c r="AI165" s="2"/>
      <c r="AJ165" s="2"/>
      <c r="AK165" s="2"/>
      <c r="AL165" s="2"/>
      <c r="AM165" s="9"/>
      <c r="AN165" s="9"/>
      <c r="AO165" s="9"/>
      <c r="AP165" s="245" t="s">
        <v>41</v>
      </c>
      <c r="AQ165" s="386">
        <f>AM160+AM162</f>
        <v>50</v>
      </c>
      <c r="AR165" s="386"/>
      <c r="AS165" s="386"/>
      <c r="AT165" s="387"/>
    </row>
    <row r="166" spans="2:46" ht="4.5" customHeight="1">
      <c r="B166" s="61"/>
      <c r="C166" s="38"/>
      <c r="D166" s="38"/>
      <c r="E166" s="38"/>
      <c r="F166" s="38"/>
      <c r="G166" s="38"/>
      <c r="H166" s="38"/>
      <c r="I166" s="38"/>
      <c r="J166" s="76"/>
      <c r="K166" s="76"/>
      <c r="L166" s="76"/>
      <c r="M166" s="87"/>
      <c r="N166" s="129"/>
      <c r="O166" s="130"/>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248"/>
      <c r="AR166" s="248"/>
      <c r="AS166" s="248"/>
      <c r="AT166" s="249"/>
    </row>
    <row r="167" spans="2:46" ht="4.5" customHeight="1">
      <c r="B167" s="2"/>
      <c r="C167" s="2"/>
      <c r="D167" s="2"/>
      <c r="E167" s="2"/>
      <c r="F167" s="2"/>
      <c r="G167" s="2"/>
      <c r="H167" s="2"/>
      <c r="I167" s="2"/>
      <c r="J167" s="22"/>
      <c r="K167" s="22"/>
      <c r="L167" s="22"/>
      <c r="M167" s="86"/>
      <c r="N167" s="83"/>
      <c r="O167" s="82"/>
      <c r="AQ167" s="246"/>
      <c r="AR167" s="246"/>
      <c r="AS167" s="246"/>
      <c r="AT167" s="246"/>
    </row>
    <row r="168" spans="2:46" ht="12.75" customHeight="1">
      <c r="B168" s="100">
        <v>29</v>
      </c>
      <c r="C168" s="101" t="s">
        <v>200</v>
      </c>
      <c r="D168" s="50"/>
      <c r="E168" s="50"/>
      <c r="F168" s="50"/>
      <c r="G168" s="50"/>
      <c r="H168" s="50"/>
      <c r="I168" s="50"/>
      <c r="J168" s="71"/>
      <c r="K168" s="71"/>
      <c r="L168" s="71"/>
      <c r="M168" s="85"/>
      <c r="N168" s="134"/>
      <c r="O168" s="128"/>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228"/>
      <c r="AN168" s="50"/>
      <c r="AO168" s="50"/>
      <c r="AP168" s="50"/>
      <c r="AQ168" s="256"/>
      <c r="AR168" s="256"/>
      <c r="AS168" s="256"/>
      <c r="AT168" s="257"/>
    </row>
    <row r="169" spans="2:46" ht="12.75" customHeight="1">
      <c r="B169" s="91"/>
      <c r="C169" s="95"/>
      <c r="D169" s="20" t="s">
        <v>199</v>
      </c>
      <c r="E169" s="2"/>
      <c r="F169" s="2"/>
      <c r="G169" s="2"/>
      <c r="H169" s="2"/>
      <c r="I169" s="2"/>
      <c r="J169" s="22"/>
      <c r="K169" s="22"/>
      <c r="L169" s="22"/>
      <c r="M169" s="86"/>
      <c r="N169" s="2"/>
      <c r="O169" s="98"/>
      <c r="P169" s="2"/>
      <c r="Q169" s="18" t="s">
        <v>41</v>
      </c>
      <c r="R169" s="384">
        <v>1500</v>
      </c>
      <c r="S169" s="384"/>
      <c r="T169" s="384"/>
      <c r="U169" s="2" t="s">
        <v>54</v>
      </c>
      <c r="V169" s="2"/>
      <c r="W169" s="2"/>
      <c r="X169" s="2"/>
      <c r="Y169" s="2"/>
      <c r="Z169" s="2"/>
      <c r="AA169" s="2"/>
      <c r="AB169" s="2" t="s">
        <v>47</v>
      </c>
      <c r="AC169" s="374">
        <v>1</v>
      </c>
      <c r="AD169" s="374"/>
      <c r="AE169" s="2"/>
      <c r="AF169" s="2"/>
      <c r="AG169" s="2"/>
      <c r="AH169" s="2"/>
      <c r="AI169" s="2"/>
      <c r="AJ169" s="2"/>
      <c r="AK169" s="2" t="s">
        <v>45</v>
      </c>
      <c r="AL169" s="106" t="s">
        <v>41</v>
      </c>
      <c r="AM169" s="385">
        <f>R169*AC169</f>
        <v>1500</v>
      </c>
      <c r="AN169" s="385"/>
      <c r="AO169" s="385"/>
      <c r="AP169" s="385"/>
      <c r="AQ169" s="252"/>
      <c r="AR169" s="252"/>
      <c r="AS169" s="252"/>
      <c r="AT169" s="253"/>
    </row>
    <row r="170" spans="2:46" ht="4.5" customHeight="1">
      <c r="B170" s="91"/>
      <c r="C170" s="95"/>
      <c r="D170" s="2"/>
      <c r="E170" s="2"/>
      <c r="F170" s="2"/>
      <c r="G170" s="2"/>
      <c r="H170" s="2"/>
      <c r="I170" s="2"/>
      <c r="J170" s="22"/>
      <c r="K170" s="22"/>
      <c r="L170" s="22"/>
      <c r="M170" s="86"/>
      <c r="N170" s="2"/>
      <c r="O170" s="98"/>
      <c r="P170" s="2"/>
      <c r="Q170" s="2"/>
      <c r="R170" s="2"/>
      <c r="S170" s="2"/>
      <c r="T170" s="2"/>
      <c r="U170" s="2"/>
      <c r="V170" s="2"/>
      <c r="W170" s="2"/>
      <c r="X170" s="2"/>
      <c r="Y170" s="2"/>
      <c r="Z170" s="2"/>
      <c r="AA170" s="2"/>
      <c r="AB170" s="2"/>
      <c r="AC170" s="2"/>
      <c r="AD170" s="2"/>
      <c r="AE170" s="2"/>
      <c r="AF170" s="2"/>
      <c r="AG170" s="2"/>
      <c r="AH170" s="2"/>
      <c r="AI170" s="2"/>
      <c r="AJ170" s="2"/>
      <c r="AK170" s="2"/>
      <c r="AL170" s="2"/>
      <c r="AM170" s="9"/>
      <c r="AN170" s="9"/>
      <c r="AO170" s="9"/>
      <c r="AP170" s="197"/>
      <c r="AQ170" s="254"/>
      <c r="AR170" s="254"/>
      <c r="AS170" s="254"/>
      <c r="AT170" s="255"/>
    </row>
    <row r="171" spans="2:46" ht="12.75" customHeight="1">
      <c r="B171" s="91"/>
      <c r="C171" s="95"/>
      <c r="D171" s="20" t="s">
        <v>198</v>
      </c>
      <c r="E171" s="2"/>
      <c r="F171" s="2"/>
      <c r="G171" s="2"/>
      <c r="H171" s="2"/>
      <c r="I171" s="2"/>
      <c r="J171" s="22"/>
      <c r="K171" s="22"/>
      <c r="L171" s="22"/>
      <c r="M171" s="86"/>
      <c r="N171" s="2"/>
      <c r="O171" s="98"/>
      <c r="P171" s="2"/>
      <c r="Q171" s="18" t="s">
        <v>41</v>
      </c>
      <c r="R171" s="384">
        <v>2000</v>
      </c>
      <c r="S171" s="384"/>
      <c r="T171" s="384"/>
      <c r="U171" s="2" t="s">
        <v>54</v>
      </c>
      <c r="V171" s="2"/>
      <c r="W171" s="2"/>
      <c r="X171" s="2"/>
      <c r="Y171" s="2"/>
      <c r="Z171" s="2"/>
      <c r="AA171" s="2"/>
      <c r="AB171" s="2" t="s">
        <v>47</v>
      </c>
      <c r="AC171" s="374">
        <v>0.35</v>
      </c>
      <c r="AD171" s="374"/>
      <c r="AE171" s="2" t="s">
        <v>96</v>
      </c>
      <c r="AF171" s="2"/>
      <c r="AG171" s="2"/>
      <c r="AH171" s="2"/>
      <c r="AI171" s="2"/>
      <c r="AJ171" s="2"/>
      <c r="AK171" s="2" t="s">
        <v>45</v>
      </c>
      <c r="AL171" s="106" t="s">
        <v>41</v>
      </c>
      <c r="AM171" s="385">
        <f>R171*AC171</f>
        <v>700</v>
      </c>
      <c r="AN171" s="385"/>
      <c r="AO171" s="385"/>
      <c r="AP171" s="385"/>
      <c r="AQ171" s="254"/>
      <c r="AR171" s="254"/>
      <c r="AS171" s="254"/>
      <c r="AT171" s="255"/>
    </row>
    <row r="172" spans="2:46" ht="4.5" customHeight="1">
      <c r="B172" s="91"/>
      <c r="C172" s="95"/>
      <c r="D172" s="20"/>
      <c r="E172" s="2"/>
      <c r="F172" s="2"/>
      <c r="G172" s="2"/>
      <c r="H172" s="2"/>
      <c r="I172" s="2"/>
      <c r="J172" s="22"/>
      <c r="K172" s="22"/>
      <c r="L172" s="22"/>
      <c r="M172" s="86"/>
      <c r="N172" s="2"/>
      <c r="O172" s="98"/>
      <c r="P172" s="2"/>
      <c r="Q172" s="18"/>
      <c r="R172" s="223"/>
      <c r="S172" s="223"/>
      <c r="T172" s="223"/>
      <c r="U172" s="2"/>
      <c r="V172" s="2"/>
      <c r="W172" s="2"/>
      <c r="X172" s="2"/>
      <c r="Y172" s="2"/>
      <c r="Z172" s="2"/>
      <c r="AA172" s="2"/>
      <c r="AB172" s="2"/>
      <c r="AC172" s="224"/>
      <c r="AD172" s="224"/>
      <c r="AE172" s="2"/>
      <c r="AF172" s="2"/>
      <c r="AG172" s="2"/>
      <c r="AH172" s="2"/>
      <c r="AI172" s="2"/>
      <c r="AJ172" s="2"/>
      <c r="AK172" s="2"/>
      <c r="AL172" s="106"/>
      <c r="AM172" s="225"/>
      <c r="AN172" s="225"/>
      <c r="AO172" s="225"/>
      <c r="AP172" s="225"/>
      <c r="AQ172" s="254"/>
      <c r="AR172" s="254"/>
      <c r="AS172" s="254"/>
      <c r="AT172" s="255"/>
    </row>
    <row r="173" spans="2:46" ht="12.75" customHeight="1">
      <c r="B173" s="91"/>
      <c r="C173" s="322" t="s">
        <v>294</v>
      </c>
      <c r="D173" s="20"/>
      <c r="E173" s="2"/>
      <c r="F173" s="2"/>
      <c r="G173" s="2"/>
      <c r="H173" s="2"/>
      <c r="I173" s="2"/>
      <c r="J173" s="22"/>
      <c r="K173" s="22"/>
      <c r="L173" s="22"/>
      <c r="M173" s="86"/>
      <c r="N173" s="2"/>
      <c r="O173" s="98"/>
      <c r="P173" s="2"/>
      <c r="Q173" s="18"/>
      <c r="R173" s="223"/>
      <c r="S173" s="223"/>
      <c r="T173" s="223"/>
      <c r="U173" s="2"/>
      <c r="V173" s="2"/>
      <c r="W173" s="2"/>
      <c r="X173" s="2"/>
      <c r="Y173" s="2"/>
      <c r="Z173" s="2"/>
      <c r="AA173" s="2"/>
      <c r="AB173" s="2"/>
      <c r="AC173" s="224"/>
      <c r="AD173" s="224"/>
      <c r="AE173" s="2"/>
      <c r="AF173" s="2"/>
      <c r="AG173" s="2"/>
      <c r="AH173" s="2"/>
      <c r="AI173" s="2"/>
      <c r="AJ173" s="2"/>
      <c r="AK173" s="2"/>
      <c r="AL173" s="106"/>
      <c r="AM173" s="225"/>
      <c r="AN173" s="225"/>
      <c r="AO173" s="225"/>
      <c r="AP173" s="225"/>
      <c r="AQ173" s="254"/>
      <c r="AR173" s="254"/>
      <c r="AS173" s="254"/>
      <c r="AT173" s="255"/>
    </row>
    <row r="174" spans="2:46" ht="12.75" customHeight="1" thickBot="1">
      <c r="B174" s="91"/>
      <c r="C174" s="88"/>
      <c r="D174" s="2"/>
      <c r="E174" s="2"/>
      <c r="F174" s="2"/>
      <c r="G174" s="2"/>
      <c r="H174" s="2"/>
      <c r="I174" s="2"/>
      <c r="J174" s="22"/>
      <c r="K174" s="22"/>
      <c r="L174" s="22"/>
      <c r="M174" s="86"/>
      <c r="N174" s="96"/>
      <c r="O174" s="98"/>
      <c r="P174" s="2"/>
      <c r="Q174" s="2"/>
      <c r="R174" s="2"/>
      <c r="S174" s="2"/>
      <c r="T174" s="2"/>
      <c r="U174" s="2"/>
      <c r="V174" s="2"/>
      <c r="W174" s="2"/>
      <c r="X174" s="2"/>
      <c r="Y174" s="2"/>
      <c r="Z174" s="2"/>
      <c r="AA174" s="2"/>
      <c r="AB174" s="2"/>
      <c r="AC174" s="2"/>
      <c r="AD174" s="2"/>
      <c r="AE174" s="2"/>
      <c r="AF174" s="2"/>
      <c r="AG174" s="2"/>
      <c r="AH174" s="2"/>
      <c r="AI174" s="2"/>
      <c r="AJ174" s="2"/>
      <c r="AK174" s="2"/>
      <c r="AL174" s="2"/>
      <c r="AM174" s="9"/>
      <c r="AN174" s="9"/>
      <c r="AO174" s="9"/>
      <c r="AP174" s="245" t="s">
        <v>41</v>
      </c>
      <c r="AQ174" s="386">
        <f>AM169+AM171</f>
        <v>2200</v>
      </c>
      <c r="AR174" s="386"/>
      <c r="AS174" s="386"/>
      <c r="AT174" s="387"/>
    </row>
    <row r="175" spans="2:46" ht="4.5" customHeight="1">
      <c r="B175" s="61"/>
      <c r="C175" s="38"/>
      <c r="D175" s="38"/>
      <c r="E175" s="38"/>
      <c r="F175" s="38"/>
      <c r="G175" s="38"/>
      <c r="H175" s="38"/>
      <c r="I175" s="38"/>
      <c r="J175" s="76"/>
      <c r="K175" s="76"/>
      <c r="L175" s="76"/>
      <c r="M175" s="87"/>
      <c r="N175" s="129"/>
      <c r="O175" s="130"/>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248"/>
      <c r="AR175" s="248"/>
      <c r="AS175" s="248"/>
      <c r="AT175" s="249"/>
    </row>
    <row r="176" spans="2:46" ht="4.5" customHeight="1">
      <c r="B176" s="2"/>
      <c r="C176" s="2"/>
      <c r="D176" s="2"/>
      <c r="E176" s="2"/>
      <c r="F176" s="2"/>
      <c r="G176" s="2"/>
      <c r="H176" s="2"/>
      <c r="I176" s="2"/>
      <c r="J176" s="22"/>
      <c r="K176" s="22"/>
      <c r="L176" s="22"/>
      <c r="M176" s="86"/>
      <c r="N176" s="83"/>
      <c r="O176" s="82"/>
      <c r="AQ176" s="246"/>
      <c r="AR176" s="246"/>
      <c r="AS176" s="246"/>
      <c r="AT176" s="246"/>
    </row>
    <row r="177" spans="2:46" ht="12.75" customHeight="1">
      <c r="B177" s="100">
        <v>30</v>
      </c>
      <c r="C177" s="101" t="s">
        <v>210</v>
      </c>
      <c r="D177" s="122"/>
      <c r="E177" s="122"/>
      <c r="F177" s="122"/>
      <c r="G177" s="122"/>
      <c r="H177" s="122"/>
      <c r="I177" s="122"/>
      <c r="J177" s="48"/>
      <c r="K177" s="50"/>
      <c r="L177" s="50"/>
      <c r="M177" s="123"/>
      <c r="N177" s="125"/>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229"/>
      <c r="AQ177" s="250"/>
      <c r="AR177" s="250"/>
      <c r="AS177" s="250"/>
      <c r="AT177" s="251"/>
    </row>
    <row r="178" spans="2:47" ht="12.75" customHeight="1">
      <c r="B178" s="55"/>
      <c r="C178" s="2"/>
      <c r="D178" s="20" t="s">
        <v>216</v>
      </c>
      <c r="E178" s="2"/>
      <c r="F178" s="2"/>
      <c r="G178" s="2"/>
      <c r="H178" s="2"/>
      <c r="I178" s="2"/>
      <c r="J178" s="2"/>
      <c r="K178" s="2"/>
      <c r="L178" s="2"/>
      <c r="M178" s="16"/>
      <c r="N178" s="2"/>
      <c r="O178" s="2"/>
      <c r="P178" s="2"/>
      <c r="Q178" s="18" t="s">
        <v>41</v>
      </c>
      <c r="R178" s="384">
        <v>200</v>
      </c>
      <c r="S178" s="384"/>
      <c r="T178" s="384"/>
      <c r="U178" s="2" t="s">
        <v>211</v>
      </c>
      <c r="V178" s="2"/>
      <c r="W178" s="2"/>
      <c r="X178" s="2"/>
      <c r="Y178" s="2"/>
      <c r="Z178" s="2"/>
      <c r="AA178" s="2"/>
      <c r="AB178" s="2"/>
      <c r="AC178" s="2"/>
      <c r="AD178" s="2"/>
      <c r="AE178" s="2"/>
      <c r="AF178" s="2"/>
      <c r="AG178" s="2"/>
      <c r="AH178" s="2"/>
      <c r="AI178" s="2"/>
      <c r="AJ178" s="2"/>
      <c r="AK178" s="2"/>
      <c r="AL178" s="2"/>
      <c r="AM178" s="2"/>
      <c r="AN178" s="2"/>
      <c r="AO178" s="2"/>
      <c r="AP178" s="2"/>
      <c r="AQ178" s="258"/>
      <c r="AR178" s="258"/>
      <c r="AS178" s="258"/>
      <c r="AT178" s="259"/>
      <c r="AU178" s="2"/>
    </row>
    <row r="179" spans="2:47" ht="4.5" customHeight="1">
      <c r="B179" s="55"/>
      <c r="C179" s="2"/>
      <c r="D179" s="2"/>
      <c r="E179" s="2"/>
      <c r="F179" s="2"/>
      <c r="G179" s="2"/>
      <c r="H179" s="2"/>
      <c r="I179" s="2"/>
      <c r="J179" s="22"/>
      <c r="K179" s="22"/>
      <c r="L179" s="22"/>
      <c r="M179" s="86"/>
      <c r="N179" s="83"/>
      <c r="O179" s="98"/>
      <c r="P179" s="2"/>
      <c r="Q179" s="2"/>
      <c r="R179" s="240"/>
      <c r="S179" s="240"/>
      <c r="T179" s="240"/>
      <c r="U179" s="2"/>
      <c r="V179" s="2"/>
      <c r="W179" s="2"/>
      <c r="X179" s="2"/>
      <c r="Y179" s="2"/>
      <c r="Z179" s="2"/>
      <c r="AA179" s="2"/>
      <c r="AB179" s="2"/>
      <c r="AC179" s="2"/>
      <c r="AD179" s="2"/>
      <c r="AE179" s="2"/>
      <c r="AF179" s="2"/>
      <c r="AG179" s="2"/>
      <c r="AH179" s="2"/>
      <c r="AI179" s="2"/>
      <c r="AJ179" s="2"/>
      <c r="AK179" s="2"/>
      <c r="AL179" s="2"/>
      <c r="AM179" s="2"/>
      <c r="AN179" s="2"/>
      <c r="AO179" s="2"/>
      <c r="AP179" s="2"/>
      <c r="AQ179" s="258"/>
      <c r="AR179" s="258"/>
      <c r="AS179" s="258"/>
      <c r="AT179" s="259"/>
      <c r="AU179" s="2"/>
    </row>
    <row r="180" spans="2:46" ht="12.75" customHeight="1" thickBot="1">
      <c r="B180" s="55"/>
      <c r="C180" s="2"/>
      <c r="D180" s="20" t="s">
        <v>212</v>
      </c>
      <c r="E180" s="2"/>
      <c r="F180" s="2"/>
      <c r="G180" s="2"/>
      <c r="H180" s="2"/>
      <c r="I180" s="2"/>
      <c r="J180" s="2"/>
      <c r="K180" s="2"/>
      <c r="L180" s="2"/>
      <c r="M180" s="16"/>
      <c r="N180" s="2"/>
      <c r="O180" s="2"/>
      <c r="P180" s="2"/>
      <c r="Q180" s="18" t="s">
        <v>41</v>
      </c>
      <c r="R180" s="384">
        <v>30</v>
      </c>
      <c r="S180" s="384"/>
      <c r="T180" s="384"/>
      <c r="U180" s="2" t="s">
        <v>213</v>
      </c>
      <c r="V180" s="2"/>
      <c r="W180" s="2"/>
      <c r="X180" s="2"/>
      <c r="Y180" s="2"/>
      <c r="Z180" s="2"/>
      <c r="AA180" s="2"/>
      <c r="AB180" s="2"/>
      <c r="AC180" s="2"/>
      <c r="AD180" s="2"/>
      <c r="AE180" s="2"/>
      <c r="AF180" s="2"/>
      <c r="AG180" s="2"/>
      <c r="AH180" s="2"/>
      <c r="AI180" s="2"/>
      <c r="AJ180" s="2"/>
      <c r="AK180" s="2"/>
      <c r="AL180" s="2"/>
      <c r="AM180" s="2"/>
      <c r="AN180" s="2"/>
      <c r="AO180" s="2"/>
      <c r="AP180" s="107" t="s">
        <v>41</v>
      </c>
      <c r="AQ180" s="435">
        <f>R178+R180</f>
        <v>230</v>
      </c>
      <c r="AR180" s="435"/>
      <c r="AS180" s="435"/>
      <c r="AT180" s="436"/>
    </row>
    <row r="181" spans="2:46" ht="4.5" customHeight="1">
      <c r="B181" s="61"/>
      <c r="C181" s="38"/>
      <c r="D181" s="236"/>
      <c r="E181" s="38"/>
      <c r="F181" s="38"/>
      <c r="G181" s="38"/>
      <c r="H181" s="38"/>
      <c r="I181" s="38"/>
      <c r="J181" s="38"/>
      <c r="K181" s="38"/>
      <c r="L181" s="38"/>
      <c r="M181" s="41"/>
      <c r="N181" s="38"/>
      <c r="O181" s="38"/>
      <c r="P181" s="38"/>
      <c r="Q181" s="237"/>
      <c r="R181" s="226"/>
      <c r="S181" s="226"/>
      <c r="T181" s="226"/>
      <c r="U181" s="38"/>
      <c r="V181" s="38"/>
      <c r="W181" s="38"/>
      <c r="X181" s="38"/>
      <c r="Y181" s="38"/>
      <c r="Z181" s="38"/>
      <c r="AA181" s="38"/>
      <c r="AB181" s="38"/>
      <c r="AC181" s="38"/>
      <c r="AD181" s="38"/>
      <c r="AE181" s="38"/>
      <c r="AF181" s="38"/>
      <c r="AG181" s="38"/>
      <c r="AH181" s="38"/>
      <c r="AI181" s="38"/>
      <c r="AJ181" s="38"/>
      <c r="AK181" s="38"/>
      <c r="AL181" s="38"/>
      <c r="AM181" s="38"/>
      <c r="AN181" s="38"/>
      <c r="AO181" s="38"/>
      <c r="AP181" s="188"/>
      <c r="AQ181" s="238"/>
      <c r="AR181" s="238"/>
      <c r="AS181" s="238"/>
      <c r="AT181" s="239"/>
    </row>
    <row r="182" spans="2:46" ht="4.5" customHeight="1">
      <c r="B182" s="2"/>
      <c r="C182" s="2"/>
      <c r="D182" s="2"/>
      <c r="E182" s="2"/>
      <c r="F182" s="2"/>
      <c r="G182" s="2"/>
      <c r="H182" s="2"/>
      <c r="I182" s="2"/>
      <c r="J182" s="22"/>
      <c r="K182" s="22"/>
      <c r="L182" s="22"/>
      <c r="M182" s="86"/>
      <c r="N182" s="83"/>
      <c r="O182" s="82"/>
      <c r="AQ182" s="156"/>
      <c r="AR182" s="156"/>
      <c r="AS182" s="156"/>
      <c r="AT182" s="156"/>
    </row>
    <row r="183" spans="2:46" ht="13.5" customHeight="1">
      <c r="B183" s="100">
        <v>31</v>
      </c>
      <c r="C183" s="101" t="s">
        <v>217</v>
      </c>
      <c r="D183" s="50"/>
      <c r="E183" s="50"/>
      <c r="F183" s="50"/>
      <c r="G183" s="50"/>
      <c r="H183" s="50"/>
      <c r="I183" s="50"/>
      <c r="J183" s="71"/>
      <c r="K183" s="71"/>
      <c r="L183" s="71"/>
      <c r="M183" s="85"/>
      <c r="N183" s="134"/>
      <c r="O183" s="128"/>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157"/>
      <c r="AR183" s="157"/>
      <c r="AS183" s="157"/>
      <c r="AT183" s="158"/>
    </row>
    <row r="184" spans="2:46" ht="13.5" customHeight="1">
      <c r="B184" s="91"/>
      <c r="C184" s="2"/>
      <c r="D184" s="20" t="s">
        <v>218</v>
      </c>
      <c r="E184" s="2"/>
      <c r="F184" s="2"/>
      <c r="G184" s="2"/>
      <c r="H184" s="2"/>
      <c r="I184" s="342">
        <v>1876</v>
      </c>
      <c r="J184" s="342"/>
      <c r="K184" s="342"/>
      <c r="L184" s="2" t="s">
        <v>56</v>
      </c>
      <c r="M184" s="2"/>
      <c r="N184" s="2"/>
      <c r="O184" s="2"/>
      <c r="P184" s="2"/>
      <c r="Q184" s="119" t="s">
        <v>57</v>
      </c>
      <c r="R184" s="106" t="s">
        <v>41</v>
      </c>
      <c r="S184" s="342">
        <v>0.55</v>
      </c>
      <c r="T184" s="342"/>
      <c r="U184" s="342"/>
      <c r="V184" s="2" t="s">
        <v>58</v>
      </c>
      <c r="W184" s="2"/>
      <c r="X184" s="2"/>
      <c r="Y184" s="2"/>
      <c r="Z184" s="2"/>
      <c r="AA184" s="2" t="s">
        <v>45</v>
      </c>
      <c r="AB184" s="106" t="s">
        <v>41</v>
      </c>
      <c r="AC184" s="342">
        <f>I184*S184</f>
        <v>1031.8000000000002</v>
      </c>
      <c r="AD184" s="342"/>
      <c r="AE184" s="342"/>
      <c r="AF184" s="342"/>
      <c r="AG184" s="2" t="s">
        <v>59</v>
      </c>
      <c r="AH184" s="2"/>
      <c r="AI184" s="2"/>
      <c r="AJ184" s="2"/>
      <c r="AK184" s="2"/>
      <c r="AL184" s="119"/>
      <c r="AM184" s="78"/>
      <c r="AN184" s="2"/>
      <c r="AO184" s="2"/>
      <c r="AP184" s="2"/>
      <c r="AQ184" s="2"/>
      <c r="AR184" s="2"/>
      <c r="AS184" s="2"/>
      <c r="AT184" s="53"/>
    </row>
    <row r="185" spans="2:46" ht="4.5" customHeight="1">
      <c r="B185" s="91"/>
      <c r="C185" s="119"/>
      <c r="D185" s="119"/>
      <c r="E185" s="119"/>
      <c r="F185" s="2"/>
      <c r="G185" s="2"/>
      <c r="H185" s="2"/>
      <c r="I185" s="2"/>
      <c r="J185" s="2"/>
      <c r="K185" s="2"/>
      <c r="L185" s="106"/>
      <c r="M185" s="119"/>
      <c r="N185" s="119"/>
      <c r="O185" s="119"/>
      <c r="P185" s="2"/>
      <c r="Q185" s="2"/>
      <c r="R185" s="2"/>
      <c r="S185" s="2"/>
      <c r="T185" s="2"/>
      <c r="U185" s="2"/>
      <c r="V185" s="106"/>
      <c r="W185" s="119"/>
      <c r="X185" s="119"/>
      <c r="Y185" s="119"/>
      <c r="Z185" s="119"/>
      <c r="AA185" s="2"/>
      <c r="AB185" s="119"/>
      <c r="AC185" s="78"/>
      <c r="AD185" s="2"/>
      <c r="AE185" s="22"/>
      <c r="AF185" s="22"/>
      <c r="AG185" s="22"/>
      <c r="AH185" s="86"/>
      <c r="AI185" s="96"/>
      <c r="AJ185" s="98"/>
      <c r="AK185" s="2"/>
      <c r="AL185" s="2"/>
      <c r="AM185" s="2"/>
      <c r="AN185" s="2"/>
      <c r="AO185" s="2"/>
      <c r="AP185" s="124"/>
      <c r="AQ185" s="221"/>
      <c r="AR185" s="221"/>
      <c r="AS185" s="221"/>
      <c r="AT185" s="222"/>
    </row>
    <row r="186" spans="2:46" ht="13.5" customHeight="1" thickBot="1">
      <c r="B186" s="91"/>
      <c r="C186" s="119"/>
      <c r="D186" s="164" t="s">
        <v>219</v>
      </c>
      <c r="E186" s="119"/>
      <c r="F186" s="2"/>
      <c r="G186" s="2"/>
      <c r="H186" s="2"/>
      <c r="I186" s="106" t="s">
        <v>41</v>
      </c>
      <c r="J186" s="373">
        <v>260</v>
      </c>
      <c r="K186" s="373"/>
      <c r="L186" s="373"/>
      <c r="M186" s="2" t="s">
        <v>220</v>
      </c>
      <c r="N186" s="2"/>
      <c r="O186" s="2"/>
      <c r="P186" s="119" t="s">
        <v>57</v>
      </c>
      <c r="Q186" s="106" t="s">
        <v>221</v>
      </c>
      <c r="R186" s="342">
        <v>1876</v>
      </c>
      <c r="S186" s="342"/>
      <c r="T186" s="342"/>
      <c r="U186" s="196" t="s">
        <v>222</v>
      </c>
      <c r="V186" s="2"/>
      <c r="W186" s="2"/>
      <c r="X186" s="2"/>
      <c r="Y186" s="2"/>
      <c r="Z186" s="119" t="s">
        <v>102</v>
      </c>
      <c r="AA186" s="342">
        <v>12875</v>
      </c>
      <c r="AB186" s="342"/>
      <c r="AC186" s="342"/>
      <c r="AD186" s="196" t="s">
        <v>223</v>
      </c>
      <c r="AE186" s="196"/>
      <c r="AF186" s="196"/>
      <c r="AG186" s="2"/>
      <c r="AH186" s="119" t="s">
        <v>101</v>
      </c>
      <c r="AI186" s="96" t="s">
        <v>41</v>
      </c>
      <c r="AJ186" s="380">
        <f>J186*(R186/AA186)</f>
        <v>37.8842718446602</v>
      </c>
      <c r="AK186" s="380"/>
      <c r="AL186" s="380"/>
      <c r="AM186" s="2"/>
      <c r="AN186" s="2"/>
      <c r="AO186" s="2"/>
      <c r="AP186" s="107" t="s">
        <v>41</v>
      </c>
      <c r="AQ186" s="430">
        <f>AC184+AJ186</f>
        <v>1069.6842718446603</v>
      </c>
      <c r="AR186" s="430"/>
      <c r="AS186" s="430"/>
      <c r="AT186" s="431"/>
    </row>
    <row r="187" spans="2:46" ht="4.5" customHeight="1">
      <c r="B187" s="91"/>
      <c r="C187" s="119"/>
      <c r="D187" s="164"/>
      <c r="E187" s="119"/>
      <c r="F187" s="2"/>
      <c r="G187" s="2"/>
      <c r="H187" s="2"/>
      <c r="I187" s="106"/>
      <c r="J187" s="223"/>
      <c r="K187" s="223"/>
      <c r="L187" s="223"/>
      <c r="M187" s="2"/>
      <c r="N187" s="2"/>
      <c r="O187" s="2"/>
      <c r="P187" s="119"/>
      <c r="Q187" s="106"/>
      <c r="R187" s="119"/>
      <c r="S187" s="119"/>
      <c r="T187" s="119"/>
      <c r="U187" s="196"/>
      <c r="V187" s="2"/>
      <c r="W187" s="2"/>
      <c r="X187" s="2"/>
      <c r="Y187" s="2"/>
      <c r="Z187" s="119"/>
      <c r="AA187" s="119"/>
      <c r="AB187" s="119"/>
      <c r="AC187" s="119"/>
      <c r="AD187" s="196"/>
      <c r="AE187" s="196"/>
      <c r="AF187" s="196"/>
      <c r="AG187" s="2"/>
      <c r="AH187" s="119"/>
      <c r="AI187" s="96"/>
      <c r="AJ187" s="144"/>
      <c r="AK187" s="144"/>
      <c r="AL187" s="144"/>
      <c r="AM187" s="2"/>
      <c r="AN187" s="2"/>
      <c r="AO187" s="2"/>
      <c r="AP187" s="124"/>
      <c r="AQ187" s="323"/>
      <c r="AR187" s="323"/>
      <c r="AS187" s="323"/>
      <c r="AT187" s="324"/>
    </row>
    <row r="188" spans="2:46" ht="13.5" customHeight="1">
      <c r="B188" s="91"/>
      <c r="C188" s="442" t="s">
        <v>295</v>
      </c>
      <c r="D188" s="443"/>
      <c r="E188" s="443"/>
      <c r="F188" s="443"/>
      <c r="G188" s="443"/>
      <c r="H188" s="443"/>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c r="AJ188" s="443"/>
      <c r="AK188" s="443"/>
      <c r="AL188" s="443"/>
      <c r="AM188" s="443"/>
      <c r="AN188" s="443"/>
      <c r="AO188" s="443"/>
      <c r="AP188" s="124"/>
      <c r="AQ188" s="323"/>
      <c r="AR188" s="323"/>
      <c r="AS188" s="323"/>
      <c r="AT188" s="324"/>
    </row>
    <row r="189" spans="2:46" ht="36.75" customHeight="1">
      <c r="B189" s="91"/>
      <c r="C189" s="443"/>
      <c r="D189" s="443"/>
      <c r="E189" s="443"/>
      <c r="F189" s="443"/>
      <c r="G189" s="443"/>
      <c r="H189" s="443"/>
      <c r="I189" s="443"/>
      <c r="J189" s="443"/>
      <c r="K189" s="443"/>
      <c r="L189" s="443"/>
      <c r="M189" s="443"/>
      <c r="N189" s="443"/>
      <c r="O189" s="443"/>
      <c r="P189" s="443"/>
      <c r="Q189" s="443"/>
      <c r="R189" s="443"/>
      <c r="S189" s="443"/>
      <c r="T189" s="443"/>
      <c r="U189" s="443"/>
      <c r="V189" s="443"/>
      <c r="W189" s="443"/>
      <c r="X189" s="443"/>
      <c r="Y189" s="443"/>
      <c r="Z189" s="443"/>
      <c r="AA189" s="443"/>
      <c r="AB189" s="443"/>
      <c r="AC189" s="443"/>
      <c r="AD189" s="443"/>
      <c r="AE189" s="443"/>
      <c r="AF189" s="443"/>
      <c r="AG189" s="443"/>
      <c r="AH189" s="443"/>
      <c r="AI189" s="443"/>
      <c r="AJ189" s="443"/>
      <c r="AK189" s="443"/>
      <c r="AL189" s="443"/>
      <c r="AM189" s="443"/>
      <c r="AN189" s="443"/>
      <c r="AO189" s="443"/>
      <c r="AP189" s="124"/>
      <c r="AQ189" s="323"/>
      <c r="AR189" s="323"/>
      <c r="AS189" s="323"/>
      <c r="AT189" s="324"/>
    </row>
    <row r="190" spans="2:46" ht="4.5" customHeight="1">
      <c r="B190" s="94"/>
      <c r="C190" s="38"/>
      <c r="D190" s="38"/>
      <c r="E190" s="38"/>
      <c r="F190" s="38"/>
      <c r="G190" s="38"/>
      <c r="H190" s="38"/>
      <c r="I190" s="38"/>
      <c r="J190" s="38"/>
      <c r="K190" s="38"/>
      <c r="L190" s="38"/>
      <c r="M190" s="38"/>
      <c r="N190" s="41"/>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154"/>
      <c r="AR190" s="154"/>
      <c r="AS190" s="154"/>
      <c r="AT190" s="155"/>
    </row>
    <row r="191" spans="2:14" ht="6.75" customHeight="1">
      <c r="B191" s="11"/>
      <c r="C191" s="11"/>
      <c r="D191" s="12"/>
      <c r="E191" s="12"/>
      <c r="F191" s="12"/>
      <c r="G191" s="12"/>
      <c r="H191" s="12"/>
      <c r="J191" s="7"/>
      <c r="K191" s="2"/>
      <c r="L191" s="2"/>
      <c r="M191" s="24"/>
      <c r="N191" s="2"/>
    </row>
    <row r="192" spans="2:46" ht="12.75" customHeight="1">
      <c r="B192" s="100">
        <v>32</v>
      </c>
      <c r="C192" s="101" t="s">
        <v>264</v>
      </c>
      <c r="D192" s="122"/>
      <c r="E192" s="122"/>
      <c r="F192" s="122"/>
      <c r="G192" s="122"/>
      <c r="H192" s="122"/>
      <c r="I192" s="50"/>
      <c r="J192" s="48"/>
      <c r="K192" s="50"/>
      <c r="L192" s="50"/>
      <c r="M192" s="123"/>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1"/>
    </row>
    <row r="193" spans="2:46" ht="12.75" customHeight="1">
      <c r="B193" s="293"/>
      <c r="C193" s="21"/>
      <c r="D193" s="16" t="s">
        <v>265</v>
      </c>
      <c r="E193" s="16"/>
      <c r="F193" s="16"/>
      <c r="G193" s="406" t="s">
        <v>267</v>
      </c>
      <c r="H193" s="406"/>
      <c r="I193" s="406"/>
      <c r="J193" s="406"/>
      <c r="K193" s="406"/>
      <c r="L193" s="106" t="s">
        <v>41</v>
      </c>
      <c r="M193" s="342">
        <v>200</v>
      </c>
      <c r="N193" s="342"/>
      <c r="O193" s="342"/>
      <c r="P193" s="2" t="s">
        <v>266</v>
      </c>
      <c r="Q193" s="2"/>
      <c r="R193" s="119" t="s">
        <v>57</v>
      </c>
      <c r="S193" s="374">
        <v>1</v>
      </c>
      <c r="T193" s="374"/>
      <c r="U193" s="2" t="s">
        <v>96</v>
      </c>
      <c r="V193" s="2"/>
      <c r="W193" s="2"/>
      <c r="X193" s="2"/>
      <c r="Y193" s="2"/>
      <c r="Z193" s="2"/>
      <c r="AA193" s="119" t="s">
        <v>232</v>
      </c>
      <c r="AB193" s="106" t="s">
        <v>41</v>
      </c>
      <c r="AC193" s="385">
        <f>M193*S193</f>
        <v>200</v>
      </c>
      <c r="AD193" s="385"/>
      <c r="AE193" s="385"/>
      <c r="AF193" s="385"/>
      <c r="AG193" s="2"/>
      <c r="AH193" s="2"/>
      <c r="AI193" s="2"/>
      <c r="AJ193" s="2"/>
      <c r="AK193" s="2"/>
      <c r="AL193" s="2"/>
      <c r="AM193" s="2"/>
      <c r="AN193" s="2"/>
      <c r="AO193" s="2"/>
      <c r="AP193" s="2"/>
      <c r="AQ193" s="2"/>
      <c r="AR193" s="2"/>
      <c r="AS193" s="2"/>
      <c r="AT193" s="53"/>
    </row>
    <row r="194" spans="2:46" ht="4.5" customHeight="1">
      <c r="B194" s="293"/>
      <c r="C194" s="21"/>
      <c r="D194" s="16"/>
      <c r="E194" s="16"/>
      <c r="F194" s="16"/>
      <c r="G194" s="16"/>
      <c r="H194" s="16"/>
      <c r="I194" s="2"/>
      <c r="J194" s="9"/>
      <c r="K194" s="2"/>
      <c r="L194" s="2"/>
      <c r="M194" s="24"/>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53"/>
    </row>
    <row r="195" spans="2:46" ht="12.75" customHeight="1" thickBot="1">
      <c r="B195" s="293"/>
      <c r="C195" s="21"/>
      <c r="D195" s="16" t="s">
        <v>265</v>
      </c>
      <c r="E195" s="16"/>
      <c r="F195" s="16"/>
      <c r="G195" s="406"/>
      <c r="H195" s="406"/>
      <c r="I195" s="406"/>
      <c r="J195" s="406"/>
      <c r="K195" s="406"/>
      <c r="L195" s="106" t="s">
        <v>41</v>
      </c>
      <c r="M195" s="342">
        <v>0</v>
      </c>
      <c r="N195" s="342"/>
      <c r="O195" s="342"/>
      <c r="P195" s="2" t="s">
        <v>266</v>
      </c>
      <c r="Q195" s="2"/>
      <c r="R195" s="119" t="s">
        <v>57</v>
      </c>
      <c r="S195" s="374">
        <v>1</v>
      </c>
      <c r="T195" s="374"/>
      <c r="U195" s="2" t="s">
        <v>96</v>
      </c>
      <c r="V195" s="2"/>
      <c r="W195" s="2"/>
      <c r="X195" s="2"/>
      <c r="Y195" s="2"/>
      <c r="Z195" s="2"/>
      <c r="AA195" s="119" t="s">
        <v>232</v>
      </c>
      <c r="AB195" s="106" t="s">
        <v>41</v>
      </c>
      <c r="AC195" s="385">
        <f>M195*S195</f>
        <v>0</v>
      </c>
      <c r="AD195" s="385"/>
      <c r="AE195" s="385"/>
      <c r="AF195" s="385"/>
      <c r="AG195" s="2"/>
      <c r="AH195" s="2"/>
      <c r="AI195" s="2"/>
      <c r="AJ195" s="2"/>
      <c r="AK195" s="2"/>
      <c r="AL195" s="2"/>
      <c r="AM195" s="2"/>
      <c r="AN195" s="2"/>
      <c r="AO195" s="2"/>
      <c r="AP195" s="107" t="s">
        <v>41</v>
      </c>
      <c r="AQ195" s="430">
        <f>AC193+AC195</f>
        <v>200</v>
      </c>
      <c r="AR195" s="430"/>
      <c r="AS195" s="430"/>
      <c r="AT195" s="431"/>
    </row>
    <row r="196" spans="2:46" ht="4.5" customHeight="1">
      <c r="B196" s="141"/>
      <c r="C196" s="294"/>
      <c r="D196" s="41"/>
      <c r="E196" s="41"/>
      <c r="F196" s="41"/>
      <c r="G196" s="41"/>
      <c r="H196" s="41"/>
      <c r="I196" s="38"/>
      <c r="J196" s="4"/>
      <c r="K196" s="38"/>
      <c r="L196" s="38"/>
      <c r="M196" s="295"/>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57"/>
    </row>
    <row r="197" spans="2:14" ht="6.75" customHeight="1" thickBot="1">
      <c r="B197" s="11"/>
      <c r="C197" s="11"/>
      <c r="D197" s="12"/>
      <c r="E197" s="12"/>
      <c r="F197" s="12"/>
      <c r="G197" s="12"/>
      <c r="H197" s="12"/>
      <c r="J197" s="7"/>
      <c r="K197" s="2"/>
      <c r="L197" s="2"/>
      <c r="M197" s="24"/>
      <c r="N197" s="2"/>
    </row>
    <row r="198" spans="3:48" ht="15.75" thickBot="1">
      <c r="C198" s="7"/>
      <c r="D198" s="7"/>
      <c r="E198" s="7"/>
      <c r="F198" s="7"/>
      <c r="G198" s="7"/>
      <c r="H198" s="7"/>
      <c r="I198" s="7"/>
      <c r="J198" s="7"/>
      <c r="K198" s="2"/>
      <c r="L198" s="2"/>
      <c r="N198" s="83"/>
      <c r="AN198" s="84" t="s">
        <v>296</v>
      </c>
      <c r="AO198" s="381">
        <f>AQ129+AQ132+AQ135+AQ143+AQ146+AQ155+AQ165+AQ174+AQ180+AQ186+AQ195</f>
        <v>5121.6842718446605</v>
      </c>
      <c r="AP198" s="382"/>
      <c r="AQ198" s="382"/>
      <c r="AR198" s="382"/>
      <c r="AS198" s="382"/>
      <c r="AT198" s="383"/>
      <c r="AU198" s="47" t="s">
        <v>60</v>
      </c>
      <c r="AV198" s="189"/>
    </row>
    <row r="199" spans="41:48" ht="15.75" customHeight="1" thickBot="1">
      <c r="AO199" s="247"/>
      <c r="AP199" s="247"/>
      <c r="AQ199" s="247"/>
      <c r="AR199" s="247"/>
      <c r="AS199" s="247"/>
      <c r="AT199" s="247"/>
      <c r="AU199" s="189"/>
      <c r="AV199" s="189"/>
    </row>
    <row r="200" spans="24:48" ht="16.5" customHeight="1" thickBot="1">
      <c r="X200" s="191"/>
      <c r="Y200" s="191"/>
      <c r="Z200" s="191"/>
      <c r="AA200" s="191"/>
      <c r="AB200" s="191"/>
      <c r="AC200" s="191"/>
      <c r="AD200" s="191"/>
      <c r="AE200" s="191"/>
      <c r="AF200" s="191"/>
      <c r="AG200" s="191"/>
      <c r="AH200" s="191"/>
      <c r="AI200" s="191"/>
      <c r="AJ200" s="191"/>
      <c r="AK200" s="191"/>
      <c r="AL200" s="191"/>
      <c r="AM200" s="191"/>
      <c r="AN200" s="192" t="s">
        <v>214</v>
      </c>
      <c r="AO200" s="401">
        <f>AO94+AO126+AO198</f>
        <v>16007.68427184466</v>
      </c>
      <c r="AP200" s="402"/>
      <c r="AQ200" s="402"/>
      <c r="AR200" s="402"/>
      <c r="AS200" s="402"/>
      <c r="AT200" s="403"/>
      <c r="AU200" s="193" t="s">
        <v>64</v>
      </c>
      <c r="AV200" s="194"/>
    </row>
    <row r="201" spans="1:48" ht="9" customHeight="1" thickBo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126"/>
      <c r="Y201" s="126"/>
      <c r="Z201" s="126"/>
      <c r="AA201" s="126"/>
      <c r="AB201" s="126"/>
      <c r="AC201" s="126"/>
      <c r="AD201" s="126"/>
      <c r="AE201" s="126"/>
      <c r="AF201" s="126"/>
      <c r="AG201" s="126"/>
      <c r="AH201" s="126"/>
      <c r="AI201" s="126"/>
      <c r="AJ201" s="126"/>
      <c r="AK201" s="126"/>
      <c r="AL201" s="126"/>
      <c r="AM201" s="126"/>
      <c r="AN201" s="284"/>
      <c r="AO201" s="285"/>
      <c r="AP201" s="285"/>
      <c r="AQ201" s="285"/>
      <c r="AR201" s="285"/>
      <c r="AS201" s="285"/>
      <c r="AT201" s="285"/>
      <c r="AU201" s="286"/>
      <c r="AV201" s="287"/>
    </row>
    <row r="202" ht="9" customHeight="1"/>
    <row r="203" spans="1:5" ht="17.25">
      <c r="A203" s="127" t="s">
        <v>65</v>
      </c>
      <c r="B203" s="47"/>
      <c r="C203" s="9"/>
      <c r="D203" s="9"/>
      <c r="E203" s="9"/>
    </row>
    <row r="204" spans="2:12" ht="13.5" customHeight="1">
      <c r="B204" s="133" t="s">
        <v>268</v>
      </c>
      <c r="C204" s="88"/>
      <c r="L204" s="14"/>
    </row>
    <row r="205" spans="2:47" ht="25.5" customHeight="1">
      <c r="B205" s="378" t="s">
        <v>40</v>
      </c>
      <c r="C205" s="378"/>
      <c r="D205" s="378"/>
      <c r="E205" s="378"/>
      <c r="F205" s="378"/>
      <c r="G205" s="378"/>
      <c r="H205" s="378"/>
      <c r="I205" s="378"/>
      <c r="J205" s="378"/>
      <c r="K205" s="378"/>
      <c r="L205" s="378"/>
      <c r="M205" s="378"/>
      <c r="N205" s="378"/>
      <c r="O205" s="378"/>
      <c r="P205" s="378"/>
      <c r="Q205" s="378"/>
      <c r="R205" s="378"/>
      <c r="S205" s="378"/>
      <c r="T205" s="378"/>
      <c r="U205" s="378"/>
      <c r="V205" s="378"/>
      <c r="W205" s="378"/>
      <c r="X205" s="378"/>
      <c r="Y205" s="378"/>
      <c r="Z205" s="378"/>
      <c r="AA205" s="378"/>
      <c r="AB205" s="378"/>
      <c r="AC205" s="378"/>
      <c r="AD205" s="378"/>
      <c r="AE205" s="378"/>
      <c r="AF205" s="378"/>
      <c r="AG205" s="378"/>
      <c r="AH205" s="378"/>
      <c r="AI205" s="378"/>
      <c r="AJ205" s="378"/>
      <c r="AK205" s="378"/>
      <c r="AL205" s="378"/>
      <c r="AM205" s="378"/>
      <c r="AN205" s="378"/>
      <c r="AO205" s="378"/>
      <c r="AP205" s="378"/>
      <c r="AQ205" s="378"/>
      <c r="AR205" s="378"/>
      <c r="AS205" s="378"/>
      <c r="AT205" s="378"/>
      <c r="AU205" s="378"/>
    </row>
    <row r="206" spans="1:46" ht="12.75">
      <c r="A206" s="1"/>
      <c r="B206" s="105">
        <v>33</v>
      </c>
      <c r="C206" s="49" t="s">
        <v>236</v>
      </c>
      <c r="D206" s="48"/>
      <c r="E206" s="138"/>
      <c r="F206" s="113"/>
      <c r="G206" s="48"/>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157"/>
      <c r="AR206" s="157"/>
      <c r="AS206" s="157"/>
      <c r="AT206" s="158"/>
    </row>
    <row r="207" spans="1:46" ht="13.5" thickBot="1">
      <c r="A207" s="1"/>
      <c r="B207" s="55"/>
      <c r="C207" s="106" t="s">
        <v>41</v>
      </c>
      <c r="D207" s="373">
        <v>1100</v>
      </c>
      <c r="E207" s="373"/>
      <c r="F207" s="373"/>
      <c r="G207" s="373"/>
      <c r="H207" s="2" t="s">
        <v>225</v>
      </c>
      <c r="I207" s="2"/>
      <c r="J207" s="2"/>
      <c r="K207" s="2"/>
      <c r="L207" s="2"/>
      <c r="M207" s="2"/>
      <c r="N207" s="2"/>
      <c r="O207" s="2"/>
      <c r="P207" s="2"/>
      <c r="Q207" s="2"/>
      <c r="R207" s="2"/>
      <c r="T207" s="2" t="s">
        <v>47</v>
      </c>
      <c r="U207" s="374">
        <v>0.35</v>
      </c>
      <c r="V207" s="374"/>
      <c r="W207" s="2" t="s">
        <v>55</v>
      </c>
      <c r="AB207" s="2" t="s">
        <v>45</v>
      </c>
      <c r="AC207" s="106" t="s">
        <v>41</v>
      </c>
      <c r="AD207" s="373">
        <f>D207*U207</f>
        <v>385</v>
      </c>
      <c r="AE207" s="373"/>
      <c r="AF207" s="373"/>
      <c r="AG207" s="373"/>
      <c r="AJ207" s="2"/>
      <c r="AK207" s="2"/>
      <c r="AL207" s="2"/>
      <c r="AM207" s="2"/>
      <c r="AN207" s="2"/>
      <c r="AO207" s="2"/>
      <c r="AP207" s="107" t="s">
        <v>41</v>
      </c>
      <c r="AQ207" s="375">
        <f>AD207</f>
        <v>385</v>
      </c>
      <c r="AR207" s="375"/>
      <c r="AS207" s="375"/>
      <c r="AT207" s="376"/>
    </row>
    <row r="208" spans="1:46" ht="4.5" customHeight="1">
      <c r="A208" s="1"/>
      <c r="B208" s="61"/>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263"/>
      <c r="AR208" s="263"/>
      <c r="AS208" s="263"/>
      <c r="AT208" s="264"/>
    </row>
    <row r="209" spans="1:46" ht="4.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69"/>
      <c r="AR209" s="269"/>
      <c r="AS209" s="269"/>
      <c r="AT209" s="269"/>
    </row>
    <row r="210" spans="1:46" ht="12.75">
      <c r="A210" s="1"/>
      <c r="B210" s="105">
        <v>34</v>
      </c>
      <c r="C210" s="49" t="s">
        <v>237</v>
      </c>
      <c r="D210" s="48"/>
      <c r="E210" s="138"/>
      <c r="F210" s="113"/>
      <c r="G210" s="48"/>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267"/>
      <c r="AR210" s="267"/>
      <c r="AS210" s="267"/>
      <c r="AT210" s="268"/>
    </row>
    <row r="211" spans="1:46" ht="13.5" thickBot="1">
      <c r="A211" s="1"/>
      <c r="B211" s="55"/>
      <c r="C211" s="106" t="s">
        <v>41</v>
      </c>
      <c r="D211" s="373">
        <v>1500</v>
      </c>
      <c r="E211" s="373"/>
      <c r="F211" s="373"/>
      <c r="G211" s="373"/>
      <c r="H211" s="2" t="s">
        <v>67</v>
      </c>
      <c r="I211" s="2"/>
      <c r="J211" s="2"/>
      <c r="K211" s="2"/>
      <c r="L211" s="2"/>
      <c r="M211" s="2"/>
      <c r="N211" s="2"/>
      <c r="O211" s="2"/>
      <c r="P211" s="2"/>
      <c r="Q211" s="119" t="s">
        <v>57</v>
      </c>
      <c r="R211" s="374">
        <v>0.35</v>
      </c>
      <c r="S211" s="374"/>
      <c r="T211" s="2" t="s">
        <v>226</v>
      </c>
      <c r="W211" s="2"/>
      <c r="X211" s="195" t="s">
        <v>45</v>
      </c>
      <c r="Y211" t="s">
        <v>41</v>
      </c>
      <c r="Z211" s="373">
        <f>D211*R211</f>
        <v>525</v>
      </c>
      <c r="AA211" s="373"/>
      <c r="AB211" s="373"/>
      <c r="AC211" s="373"/>
      <c r="AJ211" s="2"/>
      <c r="AK211" s="2"/>
      <c r="AL211" s="2"/>
      <c r="AM211" s="2"/>
      <c r="AN211" s="2"/>
      <c r="AO211" s="2"/>
      <c r="AP211" s="107" t="s">
        <v>41</v>
      </c>
      <c r="AQ211" s="375">
        <f>Z211</f>
        <v>525</v>
      </c>
      <c r="AR211" s="375"/>
      <c r="AS211" s="375"/>
      <c r="AT211" s="376"/>
    </row>
    <row r="212" spans="1:46" ht="4.5" customHeight="1">
      <c r="A212" s="1"/>
      <c r="B212" s="61"/>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263"/>
      <c r="AR212" s="263"/>
      <c r="AS212" s="263"/>
      <c r="AT212" s="264"/>
    </row>
    <row r="213" spans="1:46" ht="4.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69"/>
      <c r="AR213" s="269"/>
      <c r="AS213" s="269"/>
      <c r="AT213" s="269"/>
    </row>
    <row r="214" spans="1:46" ht="12.75">
      <c r="A214" s="1"/>
      <c r="B214" s="105">
        <v>35</v>
      </c>
      <c r="C214" s="49" t="s">
        <v>238</v>
      </c>
      <c r="D214" s="48"/>
      <c r="E214" s="138"/>
      <c r="F214" s="113"/>
      <c r="G214" s="48"/>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267"/>
      <c r="AR214" s="267"/>
      <c r="AS214" s="267"/>
      <c r="AT214" s="268"/>
    </row>
    <row r="215" spans="2:46" ht="13.5" thickBot="1">
      <c r="B215" s="55"/>
      <c r="C215" s="106" t="s">
        <v>41</v>
      </c>
      <c r="D215" s="373">
        <v>400</v>
      </c>
      <c r="E215" s="373"/>
      <c r="F215" s="373"/>
      <c r="G215" s="373"/>
      <c r="H215" s="2" t="s">
        <v>66</v>
      </c>
      <c r="I215" s="2"/>
      <c r="J215" s="2"/>
      <c r="K215" s="2"/>
      <c r="L215" s="2"/>
      <c r="M215" s="2"/>
      <c r="N215" s="2"/>
      <c r="O215" s="2"/>
      <c r="P215" s="2"/>
      <c r="Q215" s="2"/>
      <c r="R215" s="2"/>
      <c r="S215" s="2" t="s">
        <v>47</v>
      </c>
      <c r="T215" s="374">
        <v>0.35</v>
      </c>
      <c r="U215" s="374"/>
      <c r="V215" s="2" t="s">
        <v>55</v>
      </c>
      <c r="X215" s="2"/>
      <c r="Y215" s="2"/>
      <c r="Z215" s="2"/>
      <c r="AA215" s="2" t="s">
        <v>45</v>
      </c>
      <c r="AB215" s="106" t="s">
        <v>41</v>
      </c>
      <c r="AC215" s="373">
        <f>D215*T215</f>
        <v>140</v>
      </c>
      <c r="AD215" s="373"/>
      <c r="AE215" s="373"/>
      <c r="AF215" s="373"/>
      <c r="AH215" s="2"/>
      <c r="AI215" s="2"/>
      <c r="AJ215" s="2"/>
      <c r="AK215" s="2"/>
      <c r="AL215" s="2"/>
      <c r="AM215" s="2"/>
      <c r="AN215" s="2"/>
      <c r="AO215" s="2"/>
      <c r="AP215" s="107" t="s">
        <v>41</v>
      </c>
      <c r="AQ215" s="375">
        <f>AC215</f>
        <v>140</v>
      </c>
      <c r="AR215" s="375"/>
      <c r="AS215" s="375"/>
      <c r="AT215" s="376"/>
    </row>
    <row r="216" spans="2:46" ht="4.5" customHeight="1">
      <c r="B216" s="61"/>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263"/>
      <c r="AR216" s="263"/>
      <c r="AS216" s="263"/>
      <c r="AT216" s="264"/>
    </row>
    <row r="217" spans="1:46" ht="4.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69"/>
      <c r="AR217" s="269"/>
      <c r="AS217" s="269"/>
      <c r="AT217" s="269"/>
    </row>
    <row r="218" spans="1:46" ht="12.75">
      <c r="A218" s="1"/>
      <c r="B218" s="105">
        <v>36</v>
      </c>
      <c r="C218" s="49" t="s">
        <v>239</v>
      </c>
      <c r="D218" s="48"/>
      <c r="E218" s="138"/>
      <c r="F218" s="113"/>
      <c r="G218" s="48"/>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267"/>
      <c r="AR218" s="267"/>
      <c r="AS218" s="267"/>
      <c r="AT218" s="268"/>
    </row>
    <row r="219" spans="1:46" ht="13.5" thickBot="1">
      <c r="A219" s="1"/>
      <c r="B219" s="55"/>
      <c r="C219" s="106" t="s">
        <v>41</v>
      </c>
      <c r="D219" s="373">
        <v>0</v>
      </c>
      <c r="E219" s="373"/>
      <c r="F219" s="373"/>
      <c r="G219" s="373"/>
      <c r="H219" s="2" t="s">
        <v>227</v>
      </c>
      <c r="I219" s="2"/>
      <c r="J219" s="2"/>
      <c r="K219" s="2"/>
      <c r="L219" s="2"/>
      <c r="M219" s="2"/>
      <c r="N219" s="2"/>
      <c r="O219" s="2"/>
      <c r="P219" s="2"/>
      <c r="Q219" s="2" t="s">
        <v>47</v>
      </c>
      <c r="R219" s="374">
        <v>0.35</v>
      </c>
      <c r="S219" s="374"/>
      <c r="T219" s="2" t="s">
        <v>55</v>
      </c>
      <c r="Y219" s="2" t="s">
        <v>45</v>
      </c>
      <c r="Z219" s="106" t="s">
        <v>41</v>
      </c>
      <c r="AA219" s="373">
        <f>D219*R219</f>
        <v>0</v>
      </c>
      <c r="AB219" s="373"/>
      <c r="AC219" s="373"/>
      <c r="AD219" s="373"/>
      <c r="AJ219" s="2"/>
      <c r="AK219" s="2"/>
      <c r="AL219" s="2"/>
      <c r="AM219" s="2"/>
      <c r="AN219" s="2"/>
      <c r="AO219" s="2"/>
      <c r="AP219" s="107" t="s">
        <v>41</v>
      </c>
      <c r="AQ219" s="375">
        <f>AA219</f>
        <v>0</v>
      </c>
      <c r="AR219" s="375"/>
      <c r="AS219" s="375"/>
      <c r="AT219" s="376"/>
    </row>
    <row r="220" spans="1:46" ht="4.5" customHeight="1">
      <c r="A220" s="1"/>
      <c r="B220" s="61"/>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154"/>
      <c r="AR220" s="154"/>
      <c r="AS220" s="154"/>
      <c r="AT220" s="155"/>
    </row>
    <row r="221" spans="1:46" ht="4.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159"/>
      <c r="AR221" s="159"/>
      <c r="AS221" s="159"/>
      <c r="AT221" s="159"/>
    </row>
    <row r="222" spans="2:46" ht="12.75">
      <c r="B222" s="105">
        <v>37</v>
      </c>
      <c r="C222" s="49" t="s">
        <v>240</v>
      </c>
      <c r="D222" s="48"/>
      <c r="E222" s="138"/>
      <c r="F222" s="113"/>
      <c r="G222" s="48"/>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157"/>
      <c r="AR222" s="157"/>
      <c r="AS222" s="157"/>
      <c r="AT222" s="158"/>
    </row>
    <row r="223" spans="1:46" ht="12.75">
      <c r="A223" s="1"/>
      <c r="B223" s="55"/>
      <c r="C223" s="106"/>
      <c r="D223" s="20" t="s">
        <v>228</v>
      </c>
      <c r="E223" s="110"/>
      <c r="F223" s="110"/>
      <c r="G223" s="110"/>
      <c r="H223" s="2"/>
      <c r="I223" s="2"/>
      <c r="J223" s="2"/>
      <c r="K223" s="2"/>
      <c r="L223" s="2"/>
      <c r="M223" s="2"/>
      <c r="N223" s="2"/>
      <c r="O223" s="2"/>
      <c r="P223" s="18" t="s">
        <v>41</v>
      </c>
      <c r="Q223" s="384">
        <v>50</v>
      </c>
      <c r="R223" s="384"/>
      <c r="S223" s="384"/>
      <c r="T223" s="2" t="s">
        <v>230</v>
      </c>
      <c r="U223" s="2"/>
      <c r="V223" s="2"/>
      <c r="W223" s="2"/>
      <c r="X223" s="2"/>
      <c r="Y223" s="2"/>
      <c r="Z223" s="2"/>
      <c r="AA223" s="2"/>
      <c r="AB223" s="2" t="s">
        <v>47</v>
      </c>
      <c r="AC223" s="374">
        <v>1</v>
      </c>
      <c r="AD223" s="374"/>
      <c r="AG223" s="223" t="s">
        <v>232</v>
      </c>
      <c r="AH223" s="274" t="s">
        <v>41</v>
      </c>
      <c r="AI223" s="373">
        <f>Q223*AC223</f>
        <v>50</v>
      </c>
      <c r="AJ223" s="373"/>
      <c r="AK223" s="373"/>
      <c r="AL223" s="373"/>
      <c r="AM223" s="2"/>
      <c r="AN223" s="2"/>
      <c r="AO223" s="2"/>
      <c r="AP223" s="2"/>
      <c r="AQ223" s="2"/>
      <c r="AR223" s="2"/>
      <c r="AS223" s="2"/>
      <c r="AT223" s="53"/>
    </row>
    <row r="224" spans="1:46" ht="4.5" customHeight="1">
      <c r="A224" s="1"/>
      <c r="B224" s="55"/>
      <c r="C224" s="106"/>
      <c r="D224" s="2"/>
      <c r="E224" s="223"/>
      <c r="F224" s="223"/>
      <c r="G224" s="223"/>
      <c r="H224" s="2"/>
      <c r="I224" s="2"/>
      <c r="J224" s="2"/>
      <c r="K224" s="2"/>
      <c r="L224" s="2"/>
      <c r="M224" s="2"/>
      <c r="N224" s="2"/>
      <c r="O224" s="2"/>
      <c r="P224" s="2"/>
      <c r="Q224" s="2"/>
      <c r="R224" s="2"/>
      <c r="S224" s="2"/>
      <c r="T224" s="2"/>
      <c r="U224" s="2"/>
      <c r="V224" s="2"/>
      <c r="W224" s="2"/>
      <c r="X224" s="2"/>
      <c r="Y224" s="2"/>
      <c r="Z224" s="2"/>
      <c r="AA224" s="2"/>
      <c r="AB224" s="2"/>
      <c r="AC224" s="2"/>
      <c r="AD224" s="2"/>
      <c r="AE224" s="223"/>
      <c r="AF224" s="223"/>
      <c r="AG224" s="223"/>
      <c r="AH224" s="2"/>
      <c r="AI224" s="2"/>
      <c r="AJ224" s="2"/>
      <c r="AK224" s="2"/>
      <c r="AL224" s="2"/>
      <c r="AM224" s="2"/>
      <c r="AN224" s="2"/>
      <c r="AO224" s="2"/>
      <c r="AP224" s="124"/>
      <c r="AQ224" s="235"/>
      <c r="AR224" s="235"/>
      <c r="AS224" s="235"/>
      <c r="AT224" s="273"/>
    </row>
    <row r="225" spans="1:46" ht="13.5" thickBot="1">
      <c r="A225" s="1"/>
      <c r="B225" s="55"/>
      <c r="C225" s="106"/>
      <c r="D225" s="20" t="s">
        <v>229</v>
      </c>
      <c r="E225" s="223"/>
      <c r="F225" s="223"/>
      <c r="G225" s="223"/>
      <c r="H225" s="2"/>
      <c r="I225" s="2"/>
      <c r="J225" s="2"/>
      <c r="K225" s="2"/>
      <c r="L225" s="2"/>
      <c r="M225" s="2"/>
      <c r="N225" s="2"/>
      <c r="O225" s="2"/>
      <c r="P225" s="18" t="s">
        <v>41</v>
      </c>
      <c r="Q225" s="384">
        <v>400</v>
      </c>
      <c r="R225" s="384"/>
      <c r="S225" s="384"/>
      <c r="T225" s="2" t="s">
        <v>231</v>
      </c>
      <c r="U225" s="2"/>
      <c r="V225" s="2"/>
      <c r="W225" s="2"/>
      <c r="X225" s="2"/>
      <c r="Y225" s="2" t="s">
        <v>47</v>
      </c>
      <c r="Z225" s="374">
        <v>0.35</v>
      </c>
      <c r="AA225" s="374"/>
      <c r="AB225" s="2" t="s">
        <v>55</v>
      </c>
      <c r="AC225" s="2"/>
      <c r="AD225" s="2"/>
      <c r="AE225" s="2"/>
      <c r="AG225" s="223" t="s">
        <v>232</v>
      </c>
      <c r="AH225" s="274" t="s">
        <v>41</v>
      </c>
      <c r="AI225" s="373">
        <f>Q225*Z225</f>
        <v>140</v>
      </c>
      <c r="AJ225" s="373"/>
      <c r="AK225" s="373"/>
      <c r="AL225" s="373"/>
      <c r="AM225" s="2"/>
      <c r="AN225" s="2"/>
      <c r="AO225" s="2"/>
      <c r="AP225" s="107" t="s">
        <v>41</v>
      </c>
      <c r="AQ225" s="375">
        <f>AI223+AI225</f>
        <v>190</v>
      </c>
      <c r="AR225" s="375"/>
      <c r="AS225" s="375"/>
      <c r="AT225" s="376"/>
    </row>
    <row r="226" spans="2:46" ht="4.5" customHeight="1">
      <c r="B226" s="61"/>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154"/>
      <c r="AR226" s="154"/>
      <c r="AS226" s="154"/>
      <c r="AT226" s="155"/>
    </row>
    <row r="227" spans="2:46" ht="4.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159"/>
      <c r="AR227" s="159"/>
      <c r="AS227" s="159"/>
      <c r="AT227" s="159"/>
    </row>
    <row r="228" spans="2:46" ht="12.75" customHeight="1">
      <c r="B228" s="105">
        <v>38</v>
      </c>
      <c r="C228" s="49" t="s">
        <v>241</v>
      </c>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157"/>
      <c r="AR228" s="157"/>
      <c r="AS228" s="157"/>
      <c r="AT228" s="158"/>
    </row>
    <row r="229" spans="2:46" ht="12.75" customHeight="1">
      <c r="B229" s="55"/>
      <c r="C229" s="6" t="s">
        <v>233</v>
      </c>
      <c r="D229" s="2"/>
      <c r="E229" s="2"/>
      <c r="F229" s="2"/>
      <c r="G229" s="2"/>
      <c r="H229" s="2"/>
      <c r="I229" s="106" t="s">
        <v>41</v>
      </c>
      <c r="J229" s="373">
        <v>1500</v>
      </c>
      <c r="K229" s="373"/>
      <c r="L229" s="373"/>
      <c r="M229" s="373"/>
      <c r="N229" s="9" t="s">
        <v>298</v>
      </c>
      <c r="O229" s="2"/>
      <c r="P229" s="2"/>
      <c r="Q229" s="2"/>
      <c r="R229" s="2"/>
      <c r="S229" s="2"/>
      <c r="T229" s="2"/>
      <c r="U229" s="2"/>
      <c r="V229" s="119" t="s">
        <v>57</v>
      </c>
      <c r="W229" s="374">
        <v>0.35</v>
      </c>
      <c r="X229" s="342"/>
      <c r="Y229" s="2" t="s">
        <v>55</v>
      </c>
      <c r="Z229" s="2"/>
      <c r="AA229" s="2"/>
      <c r="AB229" s="2"/>
      <c r="AC229" s="2"/>
      <c r="AD229" s="2"/>
      <c r="AE229" s="2" t="s">
        <v>45</v>
      </c>
      <c r="AF229" s="106" t="s">
        <v>41</v>
      </c>
      <c r="AG229" s="373">
        <f>J229*W229</f>
        <v>525</v>
      </c>
      <c r="AH229" s="373"/>
      <c r="AI229" s="373"/>
      <c r="AJ229" s="373"/>
      <c r="AK229" s="2"/>
      <c r="AL229" s="2"/>
      <c r="AM229" s="2"/>
      <c r="AN229" s="2"/>
      <c r="AO229" s="2"/>
      <c r="AP229" s="2"/>
      <c r="AQ229" s="159"/>
      <c r="AR229" s="159"/>
      <c r="AS229" s="159"/>
      <c r="AT229" s="160"/>
    </row>
    <row r="230" spans="2:46" ht="4.5" customHeight="1">
      <c r="B230" s="55"/>
      <c r="C230" s="2"/>
      <c r="D230" s="2"/>
      <c r="E230" s="2"/>
      <c r="F230" s="2"/>
      <c r="G230" s="2"/>
      <c r="H230" s="2"/>
      <c r="I230" s="2"/>
      <c r="J230" s="2"/>
      <c r="K230" s="2"/>
      <c r="L230" s="2"/>
      <c r="M230" s="2"/>
      <c r="N230" s="2"/>
      <c r="O230" s="2"/>
      <c r="P230" s="2"/>
      <c r="Q230" s="2"/>
      <c r="R230" s="2"/>
      <c r="S230" s="2"/>
      <c r="T230" s="2"/>
      <c r="U230" s="2"/>
      <c r="V230" s="119"/>
      <c r="W230" s="2"/>
      <c r="X230" s="2"/>
      <c r="Y230" s="2"/>
      <c r="Z230" s="2"/>
      <c r="AA230" s="2"/>
      <c r="AB230" s="2"/>
      <c r="AC230" s="2"/>
      <c r="AD230" s="2"/>
      <c r="AE230" s="2"/>
      <c r="AF230" s="2"/>
      <c r="AG230" s="2"/>
      <c r="AH230" s="2"/>
      <c r="AI230" s="2"/>
      <c r="AJ230" s="2"/>
      <c r="AK230" s="2"/>
      <c r="AL230" s="2"/>
      <c r="AM230" s="2"/>
      <c r="AN230" s="2"/>
      <c r="AO230" s="2"/>
      <c r="AP230" s="2"/>
      <c r="AQ230" s="159"/>
      <c r="AR230" s="159"/>
      <c r="AS230" s="159"/>
      <c r="AT230" s="160"/>
    </row>
    <row r="231" spans="2:46" ht="12.75" customHeight="1">
      <c r="B231" s="55"/>
      <c r="C231" s="6" t="s">
        <v>234</v>
      </c>
      <c r="D231" s="2"/>
      <c r="E231" s="2"/>
      <c r="F231" s="2"/>
      <c r="G231" s="2"/>
      <c r="H231" s="2"/>
      <c r="I231" s="106" t="s">
        <v>41</v>
      </c>
      <c r="J231" s="373">
        <v>650</v>
      </c>
      <c r="K231" s="373"/>
      <c r="L231" s="373"/>
      <c r="M231" s="373"/>
      <c r="N231" s="9" t="s">
        <v>298</v>
      </c>
      <c r="O231" s="2"/>
      <c r="P231" s="2"/>
      <c r="Q231" s="2"/>
      <c r="R231" s="2"/>
      <c r="S231" s="2"/>
      <c r="T231" s="2"/>
      <c r="U231" s="2"/>
      <c r="V231" s="119" t="s">
        <v>57</v>
      </c>
      <c r="W231" s="374">
        <v>0.35</v>
      </c>
      <c r="X231" s="342"/>
      <c r="Y231" s="2" t="s">
        <v>55</v>
      </c>
      <c r="Z231" s="2"/>
      <c r="AA231" s="2"/>
      <c r="AB231" s="2"/>
      <c r="AC231" s="2"/>
      <c r="AD231" s="2"/>
      <c r="AE231" s="2" t="s">
        <v>45</v>
      </c>
      <c r="AF231" s="106" t="s">
        <v>41</v>
      </c>
      <c r="AG231" s="373">
        <f>J231*W231</f>
        <v>227.49999999999997</v>
      </c>
      <c r="AH231" s="373"/>
      <c r="AI231" s="373"/>
      <c r="AJ231" s="373"/>
      <c r="AK231" s="2"/>
      <c r="AL231" s="2"/>
      <c r="AM231" s="2"/>
      <c r="AN231" s="2"/>
      <c r="AO231" s="2"/>
      <c r="AP231" s="2"/>
      <c r="AQ231" s="159"/>
      <c r="AR231" s="159"/>
      <c r="AS231" s="159"/>
      <c r="AT231" s="160"/>
    </row>
    <row r="232" spans="2:46" ht="4.5" customHeight="1">
      <c r="B232" s="55"/>
      <c r="C232" s="6"/>
      <c r="D232" s="2"/>
      <c r="E232" s="2"/>
      <c r="F232" s="2"/>
      <c r="G232" s="2"/>
      <c r="H232" s="2"/>
      <c r="I232" s="106"/>
      <c r="J232" s="223"/>
      <c r="K232" s="223"/>
      <c r="L232" s="223"/>
      <c r="M232" s="223"/>
      <c r="N232" s="2"/>
      <c r="O232" s="2"/>
      <c r="P232" s="2"/>
      <c r="Q232" s="2"/>
      <c r="R232" s="2"/>
      <c r="S232" s="2"/>
      <c r="T232" s="2"/>
      <c r="U232" s="2"/>
      <c r="V232" s="119"/>
      <c r="W232" s="2"/>
      <c r="X232" s="224"/>
      <c r="Y232" s="119"/>
      <c r="Z232" s="2"/>
      <c r="AA232" s="2"/>
      <c r="AB232" s="2"/>
      <c r="AC232" s="2"/>
      <c r="AD232" s="2"/>
      <c r="AE232" s="2"/>
      <c r="AF232" s="106"/>
      <c r="AG232" s="223"/>
      <c r="AH232" s="223"/>
      <c r="AI232" s="223"/>
      <c r="AJ232" s="223"/>
      <c r="AK232" s="2"/>
      <c r="AL232" s="2"/>
      <c r="AM232" s="2"/>
      <c r="AN232" s="2"/>
      <c r="AO232" s="2"/>
      <c r="AP232" s="2"/>
      <c r="AQ232" s="159"/>
      <c r="AR232" s="159"/>
      <c r="AS232" s="159"/>
      <c r="AT232" s="160"/>
    </row>
    <row r="233" spans="2:46" ht="12.75" customHeight="1">
      <c r="B233" s="55"/>
      <c r="C233" s="6" t="s">
        <v>235</v>
      </c>
      <c r="D233" s="2"/>
      <c r="E233" s="2"/>
      <c r="F233" s="2"/>
      <c r="G233" s="2"/>
      <c r="H233" s="2"/>
      <c r="I233" s="106" t="s">
        <v>41</v>
      </c>
      <c r="J233" s="373">
        <v>240</v>
      </c>
      <c r="K233" s="373"/>
      <c r="L233" s="373"/>
      <c r="M233" s="373"/>
      <c r="N233" s="9" t="s">
        <v>298</v>
      </c>
      <c r="O233" s="2"/>
      <c r="P233" s="2"/>
      <c r="Q233" s="2"/>
      <c r="R233" s="2"/>
      <c r="S233" s="2"/>
      <c r="T233" s="2"/>
      <c r="U233" s="2"/>
      <c r="V233" s="119" t="s">
        <v>47</v>
      </c>
      <c r="W233" s="374">
        <v>0.35</v>
      </c>
      <c r="X233" s="374"/>
      <c r="Y233" s="2" t="s">
        <v>55</v>
      </c>
      <c r="Z233" s="2"/>
      <c r="AA233" s="2"/>
      <c r="AB233" s="2"/>
      <c r="AC233" s="2"/>
      <c r="AD233" s="2"/>
      <c r="AE233" s="2" t="s">
        <v>45</v>
      </c>
      <c r="AF233" s="106" t="s">
        <v>41</v>
      </c>
      <c r="AG233" s="373">
        <f>J233*W233</f>
        <v>84</v>
      </c>
      <c r="AH233" s="373"/>
      <c r="AI233" s="373"/>
      <c r="AJ233" s="373"/>
      <c r="AK233" s="2"/>
      <c r="AL233" s="2"/>
      <c r="AM233" s="2"/>
      <c r="AN233" s="2"/>
      <c r="AO233" s="2"/>
      <c r="AP233" s="2"/>
      <c r="AQ233" s="159"/>
      <c r="AR233" s="159"/>
      <c r="AS233" s="159"/>
      <c r="AT233" s="160"/>
    </row>
    <row r="234" spans="2:46" ht="4.5" customHeight="1">
      <c r="B234" s="55"/>
      <c r="C234" s="6"/>
      <c r="D234" s="2"/>
      <c r="E234" s="2"/>
      <c r="F234" s="2"/>
      <c r="G234" s="2"/>
      <c r="H234" s="2"/>
      <c r="I234" s="106"/>
      <c r="J234" s="223"/>
      <c r="K234" s="223"/>
      <c r="L234" s="223"/>
      <c r="M234" s="223"/>
      <c r="N234" s="2"/>
      <c r="O234" s="2"/>
      <c r="P234" s="2"/>
      <c r="Q234" s="2"/>
      <c r="R234" s="2"/>
      <c r="S234" s="2"/>
      <c r="T234" s="2"/>
      <c r="U234" s="2"/>
      <c r="V234" s="119"/>
      <c r="W234" s="224"/>
      <c r="X234" s="224"/>
      <c r="Y234" s="2"/>
      <c r="Z234" s="2"/>
      <c r="AA234" s="2"/>
      <c r="AB234" s="2"/>
      <c r="AC234" s="2"/>
      <c r="AD234" s="2"/>
      <c r="AE234" s="2"/>
      <c r="AF234" s="106"/>
      <c r="AG234" s="223"/>
      <c r="AH234" s="223"/>
      <c r="AI234" s="223"/>
      <c r="AJ234" s="223"/>
      <c r="AK234" s="2"/>
      <c r="AL234" s="2"/>
      <c r="AM234" s="2"/>
      <c r="AN234" s="2"/>
      <c r="AO234" s="2"/>
      <c r="AP234" s="2"/>
      <c r="AQ234" s="159"/>
      <c r="AR234" s="159"/>
      <c r="AS234" s="159"/>
      <c r="AT234" s="160"/>
    </row>
    <row r="235" spans="2:46" ht="12.75" customHeight="1" thickBot="1">
      <c r="B235" s="55"/>
      <c r="C235" s="6" t="s">
        <v>224</v>
      </c>
      <c r="D235" s="2"/>
      <c r="E235" s="2"/>
      <c r="F235" s="2"/>
      <c r="G235" s="2"/>
      <c r="H235" s="2"/>
      <c r="I235" s="106" t="s">
        <v>41</v>
      </c>
      <c r="J235" s="373">
        <v>730</v>
      </c>
      <c r="K235" s="373"/>
      <c r="L235" s="373"/>
      <c r="M235" s="373"/>
      <c r="N235" s="9" t="s">
        <v>298</v>
      </c>
      <c r="O235" s="2"/>
      <c r="P235" s="2"/>
      <c r="Q235" s="2"/>
      <c r="R235" s="2"/>
      <c r="S235" s="2"/>
      <c r="T235" s="2"/>
      <c r="U235" s="2"/>
      <c r="V235" s="119" t="s">
        <v>47</v>
      </c>
      <c r="W235" s="374">
        <v>0.35</v>
      </c>
      <c r="X235" s="374"/>
      <c r="Y235" s="2" t="s">
        <v>55</v>
      </c>
      <c r="Z235" s="2"/>
      <c r="AA235" s="2"/>
      <c r="AB235" s="2"/>
      <c r="AC235" s="2"/>
      <c r="AD235" s="2"/>
      <c r="AE235" s="2" t="s">
        <v>45</v>
      </c>
      <c r="AF235" s="106" t="s">
        <v>41</v>
      </c>
      <c r="AG235" s="373">
        <f>J235*W235</f>
        <v>255.49999999999997</v>
      </c>
      <c r="AH235" s="373"/>
      <c r="AI235" s="373"/>
      <c r="AJ235" s="373"/>
      <c r="AK235" s="2"/>
      <c r="AL235" s="2"/>
      <c r="AM235" s="2"/>
      <c r="AN235" s="2"/>
      <c r="AO235" s="2"/>
      <c r="AP235" s="107" t="s">
        <v>41</v>
      </c>
      <c r="AQ235" s="375">
        <f>AG229+AG231+AG233+AG235</f>
        <v>1092</v>
      </c>
      <c r="AR235" s="375"/>
      <c r="AS235" s="375"/>
      <c r="AT235" s="376"/>
    </row>
    <row r="236" spans="2:46" ht="4.5" customHeight="1">
      <c r="B236" s="61"/>
      <c r="C236" s="145"/>
      <c r="D236" s="38"/>
      <c r="E236" s="38"/>
      <c r="F236" s="38"/>
      <c r="G236" s="38"/>
      <c r="H236" s="38"/>
      <c r="I236" s="275"/>
      <c r="J236" s="232"/>
      <c r="K236" s="232"/>
      <c r="L236" s="232"/>
      <c r="M236" s="232"/>
      <c r="N236" s="38"/>
      <c r="O236" s="38"/>
      <c r="P236" s="38"/>
      <c r="Q236" s="38"/>
      <c r="R236" s="38"/>
      <c r="S236" s="38"/>
      <c r="T236" s="38"/>
      <c r="U236" s="38"/>
      <c r="V236" s="38"/>
      <c r="W236" s="233"/>
      <c r="X236" s="233"/>
      <c r="Y236" s="38"/>
      <c r="Z236" s="38"/>
      <c r="AA236" s="38"/>
      <c r="AB236" s="38"/>
      <c r="AC236" s="38"/>
      <c r="AD236" s="38"/>
      <c r="AE236" s="275"/>
      <c r="AF236" s="232"/>
      <c r="AG236" s="232"/>
      <c r="AH236" s="232"/>
      <c r="AI236" s="232"/>
      <c r="AJ236" s="232"/>
      <c r="AK236" s="38"/>
      <c r="AL236" s="38"/>
      <c r="AM236" s="38"/>
      <c r="AN236" s="38"/>
      <c r="AO236" s="38"/>
      <c r="AP236" s="38"/>
      <c r="AQ236" s="154"/>
      <c r="AR236" s="154"/>
      <c r="AS236" s="154"/>
      <c r="AT236" s="155"/>
    </row>
    <row r="237" spans="1:13" ht="6.75" customHeight="1" thickBot="1">
      <c r="A237" s="1"/>
      <c r="B237" s="1"/>
      <c r="C237" s="1"/>
      <c r="D237" s="1"/>
      <c r="E237" s="18"/>
      <c r="F237" s="14"/>
      <c r="G237" s="9"/>
      <c r="H237" s="2"/>
      <c r="I237" s="14"/>
      <c r="L237" s="2"/>
      <c r="M237" s="16"/>
    </row>
    <row r="238" spans="12:47" ht="15.75" thickBot="1">
      <c r="L238" s="2"/>
      <c r="M238" s="16"/>
      <c r="AN238" s="84" t="s">
        <v>269</v>
      </c>
      <c r="AO238" s="381">
        <f>AQ207+AQ211+AQ215+AQ219+AQ225+AQ235</f>
        <v>2332</v>
      </c>
      <c r="AP238" s="382"/>
      <c r="AQ238" s="382"/>
      <c r="AR238" s="382"/>
      <c r="AS238" s="382"/>
      <c r="AT238" s="383"/>
      <c r="AU238" s="47" t="s">
        <v>68</v>
      </c>
    </row>
    <row r="239" spans="12:47" ht="6" customHeight="1">
      <c r="L239" s="2"/>
      <c r="M239" s="16"/>
      <c r="AN239" s="84"/>
      <c r="AO239" s="137"/>
      <c r="AP239" s="137"/>
      <c r="AQ239" s="137"/>
      <c r="AR239" s="137"/>
      <c r="AS239" s="137"/>
      <c r="AT239" s="137"/>
      <c r="AU239" s="82"/>
    </row>
    <row r="240" spans="2:47" ht="13.5" customHeight="1">
      <c r="B240" s="133" t="s">
        <v>69</v>
      </c>
      <c r="L240" s="2"/>
      <c r="M240" s="16"/>
      <c r="AN240" s="84"/>
      <c r="AO240" s="137"/>
      <c r="AP240" s="137"/>
      <c r="AQ240" s="137"/>
      <c r="AR240" s="137"/>
      <c r="AS240" s="137"/>
      <c r="AT240" s="137"/>
      <c r="AU240" s="82"/>
    </row>
    <row r="241" spans="2:47" ht="24" customHeight="1">
      <c r="B241" s="378" t="s">
        <v>297</v>
      </c>
      <c r="C241" s="378"/>
      <c r="D241" s="378"/>
      <c r="E241" s="378"/>
      <c r="F241" s="378"/>
      <c r="G241" s="378"/>
      <c r="H241" s="378"/>
      <c r="I241" s="378"/>
      <c r="J241" s="378"/>
      <c r="K241" s="378"/>
      <c r="L241" s="378"/>
      <c r="M241" s="378"/>
      <c r="N241" s="378"/>
      <c r="O241" s="378"/>
      <c r="P241" s="378"/>
      <c r="Q241" s="378"/>
      <c r="R241" s="378"/>
      <c r="S241" s="378"/>
      <c r="T241" s="378"/>
      <c r="U241" s="378"/>
      <c r="V241" s="378"/>
      <c r="W241" s="378"/>
      <c r="X241" s="378"/>
      <c r="Y241" s="378"/>
      <c r="Z241" s="378"/>
      <c r="AA241" s="378"/>
      <c r="AB241" s="378"/>
      <c r="AC241" s="378"/>
      <c r="AD241" s="378"/>
      <c r="AE241" s="378"/>
      <c r="AF241" s="378"/>
      <c r="AG241" s="378"/>
      <c r="AH241" s="378"/>
      <c r="AI241" s="378"/>
      <c r="AJ241" s="378"/>
      <c r="AK241" s="378"/>
      <c r="AL241" s="378"/>
      <c r="AM241" s="378"/>
      <c r="AN241" s="378"/>
      <c r="AO241" s="378"/>
      <c r="AP241" s="378"/>
      <c r="AQ241" s="378"/>
      <c r="AR241" s="378"/>
      <c r="AS241" s="378"/>
      <c r="AT241" s="378"/>
      <c r="AU241" s="378"/>
    </row>
    <row r="242" spans="2:47" ht="13.5" customHeight="1">
      <c r="B242" s="105">
        <v>39</v>
      </c>
      <c r="C242" s="49" t="s">
        <v>243</v>
      </c>
      <c r="D242" s="122"/>
      <c r="E242" s="122"/>
      <c r="F242" s="122"/>
      <c r="G242" s="122"/>
      <c r="H242" s="122"/>
      <c r="I242" s="122"/>
      <c r="J242" s="122"/>
      <c r="K242" s="122"/>
      <c r="L242" s="122"/>
      <c r="M242" s="122"/>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1"/>
      <c r="AU242" s="234"/>
    </row>
    <row r="243" spans="2:47" ht="39" customHeight="1">
      <c r="B243" s="52"/>
      <c r="C243" s="378" t="s">
        <v>242</v>
      </c>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9"/>
      <c r="AU243" s="234"/>
    </row>
    <row r="244" spans="2:47" ht="13.5" customHeight="1">
      <c r="B244" s="64"/>
      <c r="C244" s="18" t="s">
        <v>41</v>
      </c>
      <c r="D244" s="409">
        <v>200000</v>
      </c>
      <c r="E244" s="409"/>
      <c r="F244" s="409"/>
      <c r="G244" s="409"/>
      <c r="H244" s="9" t="s">
        <v>73</v>
      </c>
      <c r="I244" s="2"/>
      <c r="J244" s="2"/>
      <c r="K244" s="9"/>
      <c r="L244" s="9"/>
      <c r="M244" s="9"/>
      <c r="N244" s="9" t="s">
        <v>47</v>
      </c>
      <c r="O244" s="365">
        <v>0.35</v>
      </c>
      <c r="P244" s="365"/>
      <c r="Q244" s="9" t="s">
        <v>55</v>
      </c>
      <c r="R244" s="2"/>
      <c r="S244" s="2"/>
      <c r="T244" s="9"/>
      <c r="U244" s="9"/>
      <c r="V244" s="9" t="s">
        <v>45</v>
      </c>
      <c r="W244" s="18" t="s">
        <v>41</v>
      </c>
      <c r="X244" s="377">
        <f>D244*O244</f>
        <v>70000</v>
      </c>
      <c r="Y244" s="377"/>
      <c r="Z244" s="377"/>
      <c r="AA244" s="377"/>
      <c r="AB244" s="9" t="s">
        <v>70</v>
      </c>
      <c r="AC244" s="4">
        <v>39</v>
      </c>
      <c r="AD244" s="16" t="s">
        <v>71</v>
      </c>
      <c r="AE244" s="2"/>
      <c r="AF244" s="2"/>
      <c r="AG244" s="9" t="s">
        <v>45</v>
      </c>
      <c r="AH244" s="18" t="s">
        <v>41</v>
      </c>
      <c r="AI244" s="380">
        <f>X244/AC244</f>
        <v>1794.871794871795</v>
      </c>
      <c r="AJ244" s="380"/>
      <c r="AK244" s="380"/>
      <c r="AL244" s="380"/>
      <c r="AM244" s="9" t="s">
        <v>72</v>
      </c>
      <c r="AN244" s="2"/>
      <c r="AO244" s="2"/>
      <c r="AP244" s="2"/>
      <c r="AQ244" s="2"/>
      <c r="AR244" s="2"/>
      <c r="AS244" s="2"/>
      <c r="AT244" s="53"/>
      <c r="AU244" s="234"/>
    </row>
    <row r="245" spans="2:47" ht="4.5" customHeight="1">
      <c r="B245" s="64"/>
      <c r="C245" s="18"/>
      <c r="D245" s="142"/>
      <c r="E245" s="142"/>
      <c r="F245" s="142"/>
      <c r="G245" s="142"/>
      <c r="H245" s="9"/>
      <c r="I245" s="2"/>
      <c r="J245" s="2"/>
      <c r="K245" s="9"/>
      <c r="L245" s="9"/>
      <c r="M245" s="9"/>
      <c r="N245" s="9"/>
      <c r="O245" s="143"/>
      <c r="P245" s="143"/>
      <c r="Q245" s="9"/>
      <c r="R245" s="2"/>
      <c r="S245" s="2"/>
      <c r="T245" s="9"/>
      <c r="U245" s="9"/>
      <c r="V245" s="9"/>
      <c r="W245" s="18"/>
      <c r="X245" s="144"/>
      <c r="Y245" s="144"/>
      <c r="Z245" s="144"/>
      <c r="AA245" s="144"/>
      <c r="AB245" s="9"/>
      <c r="AC245" s="9"/>
      <c r="AD245" s="16"/>
      <c r="AE245" s="2"/>
      <c r="AF245" s="2"/>
      <c r="AG245" s="9"/>
      <c r="AH245" s="18"/>
      <c r="AI245" s="144"/>
      <c r="AJ245" s="144"/>
      <c r="AK245" s="144"/>
      <c r="AL245" s="144"/>
      <c r="AM245" s="9"/>
      <c r="AN245" s="2"/>
      <c r="AO245" s="2"/>
      <c r="AP245" s="2"/>
      <c r="AQ245" s="2"/>
      <c r="AR245" s="2"/>
      <c r="AS245" s="2"/>
      <c r="AT245" s="53"/>
      <c r="AU245" s="234"/>
    </row>
    <row r="246" spans="2:47" ht="13.5" customHeight="1" thickBot="1">
      <c r="B246" s="55"/>
      <c r="C246" s="6"/>
      <c r="D246" s="6"/>
      <c r="E246" s="6"/>
      <c r="F246" s="6"/>
      <c r="G246" s="6"/>
      <c r="H246" s="6"/>
      <c r="I246" s="6"/>
      <c r="J246" s="6"/>
      <c r="K246" s="6"/>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107" t="s">
        <v>41</v>
      </c>
      <c r="AQ246" s="375">
        <f>AI244</f>
        <v>1794.871794871795</v>
      </c>
      <c r="AR246" s="375"/>
      <c r="AS246" s="375"/>
      <c r="AT246" s="376"/>
      <c r="AU246" s="234"/>
    </row>
    <row r="247" spans="2:47" ht="4.5" customHeight="1">
      <c r="B247" s="61"/>
      <c r="C247" s="145"/>
      <c r="D247" s="145"/>
      <c r="E247" s="145"/>
      <c r="F247" s="145"/>
      <c r="G247" s="145"/>
      <c r="H247" s="145"/>
      <c r="I247" s="145"/>
      <c r="J247" s="145"/>
      <c r="K247" s="145"/>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57"/>
      <c r="AU247" s="234"/>
    </row>
    <row r="248" spans="2:47" ht="4.5" customHeight="1">
      <c r="B248" s="2"/>
      <c r="C248" s="6"/>
      <c r="D248" s="6"/>
      <c r="E248" s="6"/>
      <c r="F248" s="6"/>
      <c r="G248" s="6"/>
      <c r="H248" s="6"/>
      <c r="I248" s="6"/>
      <c r="J248" s="6"/>
      <c r="K248" s="6"/>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34"/>
    </row>
    <row r="249" spans="2:47" ht="29.25" customHeight="1">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row>
    <row r="250" spans="2:47" ht="13.5" customHeight="1">
      <c r="B250" s="105">
        <v>40</v>
      </c>
      <c r="C250" s="49" t="s">
        <v>257</v>
      </c>
      <c r="D250" s="50"/>
      <c r="E250" s="50"/>
      <c r="F250" s="50"/>
      <c r="G250" s="50"/>
      <c r="H250" s="50"/>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2"/>
      <c r="AU250" s="234"/>
    </row>
    <row r="251" spans="2:47" ht="64.5" customHeight="1">
      <c r="B251" s="283"/>
      <c r="C251" s="378" t="s">
        <v>245</v>
      </c>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400"/>
      <c r="AU251" s="234"/>
    </row>
    <row r="252" spans="2:47" ht="12.75" customHeight="1">
      <c r="B252" s="283"/>
      <c r="C252" s="68" t="s">
        <v>244</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53"/>
      <c r="AU252" s="234"/>
    </row>
    <row r="253" spans="2:47" ht="12.75" customHeight="1">
      <c r="B253" s="283"/>
      <c r="C253" s="106" t="s">
        <v>41</v>
      </c>
      <c r="D253" s="373"/>
      <c r="E253" s="373"/>
      <c r="F253" s="373"/>
      <c r="G253" s="373"/>
      <c r="H253" s="2" t="s">
        <v>249</v>
      </c>
      <c r="I253" s="2"/>
      <c r="J253" s="2"/>
      <c r="K253" s="2"/>
      <c r="L253" s="16"/>
      <c r="M253" s="2"/>
      <c r="N253" s="2" t="s">
        <v>47</v>
      </c>
      <c r="O253" s="374">
        <v>1</v>
      </c>
      <c r="P253" s="374"/>
      <c r="Q253" s="2" t="s">
        <v>246</v>
      </c>
      <c r="R253" s="2"/>
      <c r="S253" s="2"/>
      <c r="T253" s="2"/>
      <c r="U253" s="2"/>
      <c r="V253" s="2"/>
      <c r="W253" s="2"/>
      <c r="X253" s="2" t="s">
        <v>45</v>
      </c>
      <c r="Y253" s="106" t="s">
        <v>41</v>
      </c>
      <c r="Z253" s="373">
        <f>D253*O253</f>
        <v>0</v>
      </c>
      <c r="AA253" s="373"/>
      <c r="AB253" s="373"/>
      <c r="AC253" s="373"/>
      <c r="AD253" s="2" t="s">
        <v>70</v>
      </c>
      <c r="AE253" s="93">
        <v>5</v>
      </c>
      <c r="AF253" s="2" t="s">
        <v>247</v>
      </c>
      <c r="AG253" s="137"/>
      <c r="AH253" s="2" t="s">
        <v>45</v>
      </c>
      <c r="AI253" s="106" t="s">
        <v>41</v>
      </c>
      <c r="AJ253" s="373">
        <f>Z253/AE253</f>
        <v>0</v>
      </c>
      <c r="AK253" s="373"/>
      <c r="AL253" s="373"/>
      <c r="AM253" s="2" t="s">
        <v>72</v>
      </c>
      <c r="AN253" s="2"/>
      <c r="AO253" s="2"/>
      <c r="AP253" s="2"/>
      <c r="AQ253" s="137"/>
      <c r="AR253" s="137"/>
      <c r="AS253" s="137"/>
      <c r="AT253" s="140"/>
      <c r="AU253" s="234"/>
    </row>
    <row r="254" spans="2:47" ht="4.5" customHeight="1">
      <c r="B254" s="283"/>
      <c r="C254" s="234"/>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53"/>
      <c r="AU254" s="234"/>
    </row>
    <row r="255" spans="2:47" ht="12.75" customHeight="1">
      <c r="B255" s="283"/>
      <c r="C255" s="106" t="s">
        <v>41</v>
      </c>
      <c r="D255" s="373">
        <v>1000</v>
      </c>
      <c r="E255" s="373"/>
      <c r="F255" s="373"/>
      <c r="G255" s="373"/>
      <c r="H255" s="2" t="s">
        <v>249</v>
      </c>
      <c r="I255" s="2"/>
      <c r="J255" s="2"/>
      <c r="K255" s="2"/>
      <c r="L255" s="16"/>
      <c r="M255" s="2"/>
      <c r="N255" s="2" t="s">
        <v>47</v>
      </c>
      <c r="O255" s="374">
        <v>0.35</v>
      </c>
      <c r="P255" s="374"/>
      <c r="Q255" s="2" t="s">
        <v>55</v>
      </c>
      <c r="R255" s="2"/>
      <c r="S255" s="2"/>
      <c r="T255" s="2"/>
      <c r="U255" s="2"/>
      <c r="V255" s="2"/>
      <c r="W255" s="2"/>
      <c r="X255" s="2" t="s">
        <v>45</v>
      </c>
      <c r="Y255" s="106" t="s">
        <v>41</v>
      </c>
      <c r="Z255" s="373">
        <f>D255*O255</f>
        <v>350</v>
      </c>
      <c r="AA255" s="373"/>
      <c r="AB255" s="373"/>
      <c r="AC255" s="373"/>
      <c r="AD255" s="2" t="s">
        <v>70</v>
      </c>
      <c r="AE255" s="93">
        <v>5</v>
      </c>
      <c r="AF255" s="2" t="s">
        <v>247</v>
      </c>
      <c r="AG255" s="137"/>
      <c r="AH255" s="2" t="s">
        <v>45</v>
      </c>
      <c r="AI255" s="106" t="s">
        <v>41</v>
      </c>
      <c r="AJ255" s="373">
        <f>Z255/AE255</f>
        <v>70</v>
      </c>
      <c r="AK255" s="373"/>
      <c r="AL255" s="373"/>
      <c r="AM255" s="2" t="s">
        <v>72</v>
      </c>
      <c r="AN255" s="2"/>
      <c r="AO255" s="2"/>
      <c r="AP255" s="2"/>
      <c r="AQ255" s="137"/>
      <c r="AR255" s="137"/>
      <c r="AS255" s="137"/>
      <c r="AT255" s="140"/>
      <c r="AU255" s="234"/>
    </row>
    <row r="256" spans="2:47" ht="4.5" customHeight="1">
      <c r="B256" s="283"/>
      <c r="C256" s="106"/>
      <c r="D256" s="223"/>
      <c r="E256" s="223"/>
      <c r="F256" s="223"/>
      <c r="G256" s="223"/>
      <c r="H256" s="2"/>
      <c r="I256" s="2"/>
      <c r="J256" s="2"/>
      <c r="K256" s="2"/>
      <c r="L256" s="16"/>
      <c r="M256" s="2"/>
      <c r="N256" s="2"/>
      <c r="O256" s="224"/>
      <c r="P256" s="224"/>
      <c r="Q256" s="2"/>
      <c r="R256" s="2"/>
      <c r="S256" s="2"/>
      <c r="T256" s="2"/>
      <c r="U256" s="2"/>
      <c r="V256" s="2"/>
      <c r="W256" s="2"/>
      <c r="X256" s="2"/>
      <c r="Y256" s="106"/>
      <c r="Z256" s="223"/>
      <c r="AA256" s="223"/>
      <c r="AB256" s="223"/>
      <c r="AC256" s="223"/>
      <c r="AD256" s="2"/>
      <c r="AE256" s="119"/>
      <c r="AF256" s="2"/>
      <c r="AG256" s="137"/>
      <c r="AH256" s="2"/>
      <c r="AI256" s="106"/>
      <c r="AJ256" s="223"/>
      <c r="AK256" s="223"/>
      <c r="AL256" s="223"/>
      <c r="AM256" s="2"/>
      <c r="AN256" s="2"/>
      <c r="AO256" s="2"/>
      <c r="AP256" s="2"/>
      <c r="AQ256" s="137"/>
      <c r="AR256" s="137"/>
      <c r="AS256" s="137"/>
      <c r="AT256" s="140"/>
      <c r="AU256" s="234"/>
    </row>
    <row r="257" spans="2:47" ht="12.75" customHeight="1">
      <c r="B257" s="283"/>
      <c r="C257" s="68" t="s">
        <v>248</v>
      </c>
      <c r="D257" s="223"/>
      <c r="E257" s="223"/>
      <c r="F257" s="223"/>
      <c r="G257" s="223"/>
      <c r="H257" s="2"/>
      <c r="I257" s="2"/>
      <c r="J257" s="2"/>
      <c r="K257" s="2"/>
      <c r="L257" s="16"/>
      <c r="M257" s="2"/>
      <c r="N257" s="2"/>
      <c r="O257" s="224"/>
      <c r="P257" s="224"/>
      <c r="Q257" s="2"/>
      <c r="R257" s="2"/>
      <c r="S257" s="2"/>
      <c r="T257" s="2"/>
      <c r="U257" s="2"/>
      <c r="V257" s="2"/>
      <c r="W257" s="2"/>
      <c r="X257" s="2"/>
      <c r="Y257" s="106"/>
      <c r="Z257" s="223"/>
      <c r="AA257" s="223"/>
      <c r="AB257" s="223"/>
      <c r="AC257" s="223"/>
      <c r="AD257" s="2"/>
      <c r="AE257" s="119"/>
      <c r="AF257" s="2"/>
      <c r="AG257" s="137"/>
      <c r="AH257" s="2"/>
      <c r="AI257" s="106"/>
      <c r="AJ257" s="223"/>
      <c r="AK257" s="223"/>
      <c r="AL257" s="223"/>
      <c r="AM257" s="2"/>
      <c r="AN257" s="2"/>
      <c r="AO257" s="2"/>
      <c r="AP257" s="2"/>
      <c r="AQ257" s="137"/>
      <c r="AR257" s="137"/>
      <c r="AS257" s="137"/>
      <c r="AT257" s="140"/>
      <c r="AU257" s="234"/>
    </row>
    <row r="258" spans="2:47" ht="12.75" customHeight="1">
      <c r="B258" s="283"/>
      <c r="C258" s="106" t="s">
        <v>41</v>
      </c>
      <c r="D258" s="373"/>
      <c r="E258" s="373"/>
      <c r="F258" s="373"/>
      <c r="G258" s="373"/>
      <c r="H258" s="2" t="s">
        <v>250</v>
      </c>
      <c r="I258" s="2"/>
      <c r="J258" s="2"/>
      <c r="K258" s="2"/>
      <c r="L258" s="16"/>
      <c r="M258" s="2"/>
      <c r="N258" s="2" t="s">
        <v>47</v>
      </c>
      <c r="O258" s="374">
        <v>1</v>
      </c>
      <c r="P258" s="374"/>
      <c r="Q258" s="2" t="s">
        <v>246</v>
      </c>
      <c r="R258" s="2"/>
      <c r="S258" s="2"/>
      <c r="T258" s="2"/>
      <c r="U258" s="2"/>
      <c r="V258" s="2"/>
      <c r="W258" s="2"/>
      <c r="X258" s="2" t="s">
        <v>45</v>
      </c>
      <c r="Y258" s="106" t="s">
        <v>41</v>
      </c>
      <c r="Z258" s="373">
        <f>D258*O258</f>
        <v>0</v>
      </c>
      <c r="AA258" s="373"/>
      <c r="AB258" s="373"/>
      <c r="AC258" s="373"/>
      <c r="AD258" s="2" t="s">
        <v>70</v>
      </c>
      <c r="AE258" s="93">
        <v>5</v>
      </c>
      <c r="AF258" s="2" t="s">
        <v>247</v>
      </c>
      <c r="AG258" s="137"/>
      <c r="AH258" s="2" t="s">
        <v>45</v>
      </c>
      <c r="AI258" s="106" t="s">
        <v>41</v>
      </c>
      <c r="AJ258" s="373">
        <f>Z258/AE258</f>
        <v>0</v>
      </c>
      <c r="AK258" s="373"/>
      <c r="AL258" s="373"/>
      <c r="AM258" s="2" t="s">
        <v>72</v>
      </c>
      <c r="AN258" s="2"/>
      <c r="AO258" s="2"/>
      <c r="AP258" s="2"/>
      <c r="AQ258" s="137"/>
      <c r="AR258" s="137"/>
      <c r="AS258" s="137"/>
      <c r="AT258" s="140"/>
      <c r="AU258" s="234"/>
    </row>
    <row r="259" spans="2:47" ht="4.5" customHeight="1">
      <c r="B259" s="283"/>
      <c r="C259" s="234"/>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53"/>
      <c r="AU259" s="234"/>
    </row>
    <row r="260" spans="2:47" ht="12.75" customHeight="1">
      <c r="B260" s="283"/>
      <c r="C260" s="106" t="s">
        <v>41</v>
      </c>
      <c r="D260" s="373">
        <v>200</v>
      </c>
      <c r="E260" s="373"/>
      <c r="F260" s="373"/>
      <c r="G260" s="373"/>
      <c r="H260" s="2" t="s">
        <v>250</v>
      </c>
      <c r="I260" s="2"/>
      <c r="J260" s="2"/>
      <c r="K260" s="2"/>
      <c r="L260" s="16"/>
      <c r="M260" s="2"/>
      <c r="N260" s="2" t="s">
        <v>47</v>
      </c>
      <c r="O260" s="374">
        <v>0.35</v>
      </c>
      <c r="P260" s="374"/>
      <c r="Q260" s="2" t="s">
        <v>55</v>
      </c>
      <c r="R260" s="2"/>
      <c r="S260" s="2"/>
      <c r="T260" s="2"/>
      <c r="U260" s="2"/>
      <c r="V260" s="2"/>
      <c r="W260" s="2"/>
      <c r="X260" s="2" t="s">
        <v>45</v>
      </c>
      <c r="Y260" s="106" t="s">
        <v>41</v>
      </c>
      <c r="Z260" s="373">
        <f>D260*O260</f>
        <v>70</v>
      </c>
      <c r="AA260" s="373"/>
      <c r="AB260" s="373"/>
      <c r="AC260" s="373"/>
      <c r="AD260" s="2" t="s">
        <v>70</v>
      </c>
      <c r="AE260" s="93">
        <v>5</v>
      </c>
      <c r="AF260" s="2" t="s">
        <v>247</v>
      </c>
      <c r="AG260" s="137"/>
      <c r="AH260" s="2" t="s">
        <v>45</v>
      </c>
      <c r="AI260" s="106" t="s">
        <v>41</v>
      </c>
      <c r="AJ260" s="373">
        <f>Z260/AE260</f>
        <v>14</v>
      </c>
      <c r="AK260" s="373"/>
      <c r="AL260" s="373"/>
      <c r="AM260" s="2" t="s">
        <v>72</v>
      </c>
      <c r="AN260" s="2"/>
      <c r="AO260" s="2"/>
      <c r="AP260" s="2"/>
      <c r="AQ260" s="137"/>
      <c r="AR260" s="137"/>
      <c r="AS260" s="137"/>
      <c r="AT260" s="140"/>
      <c r="AU260" s="234"/>
    </row>
    <row r="261" spans="2:47" ht="4.5" customHeight="1">
      <c r="B261" s="283"/>
      <c r="C261" s="106"/>
      <c r="D261" s="223"/>
      <c r="E261" s="223"/>
      <c r="F261" s="223"/>
      <c r="G261" s="223"/>
      <c r="H261" s="2"/>
      <c r="I261" s="2"/>
      <c r="J261" s="2"/>
      <c r="K261" s="2"/>
      <c r="L261" s="16"/>
      <c r="M261" s="2"/>
      <c r="N261" s="2"/>
      <c r="O261" s="224"/>
      <c r="P261" s="224"/>
      <c r="Q261" s="2"/>
      <c r="R261" s="2"/>
      <c r="S261" s="2"/>
      <c r="T261" s="2"/>
      <c r="U261" s="2"/>
      <c r="V261" s="2"/>
      <c r="W261" s="2"/>
      <c r="X261" s="2"/>
      <c r="Y261" s="106"/>
      <c r="Z261" s="223"/>
      <c r="AA261" s="223"/>
      <c r="AB261" s="223"/>
      <c r="AC261" s="223"/>
      <c r="AD261" s="2"/>
      <c r="AE261" s="119"/>
      <c r="AF261" s="2"/>
      <c r="AG261" s="137"/>
      <c r="AH261" s="2"/>
      <c r="AI261" s="106"/>
      <c r="AJ261" s="223"/>
      <c r="AK261" s="223"/>
      <c r="AL261" s="223"/>
      <c r="AM261" s="2"/>
      <c r="AN261" s="2"/>
      <c r="AO261" s="2"/>
      <c r="AP261" s="2"/>
      <c r="AQ261" s="137"/>
      <c r="AR261" s="137"/>
      <c r="AS261" s="137"/>
      <c r="AT261" s="140"/>
      <c r="AU261" s="234"/>
    </row>
    <row r="262" spans="1:48" ht="12.75" customHeight="1">
      <c r="A262" s="2"/>
      <c r="B262" s="283"/>
      <c r="C262" s="68" t="s">
        <v>251</v>
      </c>
      <c r="D262" s="223"/>
      <c r="E262" s="223"/>
      <c r="F262" s="223"/>
      <c r="G262" s="223"/>
      <c r="H262" s="2"/>
      <c r="I262" s="2"/>
      <c r="J262" s="2"/>
      <c r="K262" s="2"/>
      <c r="L262" s="16"/>
      <c r="M262" s="2"/>
      <c r="N262" s="2"/>
      <c r="O262" s="224"/>
      <c r="P262" s="224"/>
      <c r="Q262" s="2"/>
      <c r="R262" s="2"/>
      <c r="S262" s="2"/>
      <c r="T262" s="2"/>
      <c r="U262" s="2"/>
      <c r="V262" s="2"/>
      <c r="W262" s="2"/>
      <c r="X262" s="2"/>
      <c r="Y262" s="106"/>
      <c r="Z262" s="223"/>
      <c r="AA262" s="223"/>
      <c r="AB262" s="223"/>
      <c r="AC262" s="223"/>
      <c r="AD262" s="2"/>
      <c r="AE262" s="119"/>
      <c r="AF262" s="2"/>
      <c r="AG262" s="137"/>
      <c r="AH262" s="2"/>
      <c r="AI262" s="106"/>
      <c r="AJ262" s="223"/>
      <c r="AK262" s="223"/>
      <c r="AL262" s="223"/>
      <c r="AM262" s="2"/>
      <c r="AN262" s="2"/>
      <c r="AO262" s="2"/>
      <c r="AP262" s="2"/>
      <c r="AQ262" s="137"/>
      <c r="AR262" s="137"/>
      <c r="AS262" s="137"/>
      <c r="AT262" s="140"/>
      <c r="AU262" s="234"/>
      <c r="AV262" s="2"/>
    </row>
    <row r="263" spans="1:48" ht="12.75" customHeight="1">
      <c r="A263" s="2"/>
      <c r="B263" s="283"/>
      <c r="C263" s="106" t="s">
        <v>41</v>
      </c>
      <c r="D263" s="373">
        <v>500</v>
      </c>
      <c r="E263" s="373"/>
      <c r="F263" s="373"/>
      <c r="G263" s="373"/>
      <c r="H263" s="2" t="s">
        <v>252</v>
      </c>
      <c r="I263" s="2"/>
      <c r="J263" s="2"/>
      <c r="K263" s="2"/>
      <c r="L263" s="16"/>
      <c r="M263" s="2"/>
      <c r="N263" s="2" t="s">
        <v>47</v>
      </c>
      <c r="O263" s="374">
        <v>0.35</v>
      </c>
      <c r="P263" s="374"/>
      <c r="Q263" s="2" t="s">
        <v>55</v>
      </c>
      <c r="R263" s="2"/>
      <c r="S263" s="2"/>
      <c r="T263" s="2"/>
      <c r="U263" s="2"/>
      <c r="V263" s="2"/>
      <c r="W263" s="2"/>
      <c r="X263" s="2" t="s">
        <v>45</v>
      </c>
      <c r="Y263" s="106" t="s">
        <v>41</v>
      </c>
      <c r="Z263" s="373">
        <f>D263*O263</f>
        <v>175</v>
      </c>
      <c r="AA263" s="373"/>
      <c r="AB263" s="373"/>
      <c r="AC263" s="373"/>
      <c r="AD263" s="2" t="s">
        <v>70</v>
      </c>
      <c r="AE263" s="93">
        <v>7</v>
      </c>
      <c r="AF263" s="2" t="s">
        <v>247</v>
      </c>
      <c r="AG263" s="137"/>
      <c r="AH263" s="2" t="s">
        <v>45</v>
      </c>
      <c r="AI263" s="106" t="s">
        <v>41</v>
      </c>
      <c r="AJ263" s="373">
        <f>Z263/AE263</f>
        <v>25</v>
      </c>
      <c r="AK263" s="373"/>
      <c r="AL263" s="373"/>
      <c r="AM263" s="2" t="s">
        <v>72</v>
      </c>
      <c r="AN263" s="2"/>
      <c r="AO263" s="2"/>
      <c r="AP263" s="2"/>
      <c r="AQ263" s="137"/>
      <c r="AR263" s="137"/>
      <c r="AS263" s="137"/>
      <c r="AT263" s="140"/>
      <c r="AU263" s="234"/>
      <c r="AV263" s="2"/>
    </row>
    <row r="264" spans="1:48" ht="4.5" customHeight="1">
      <c r="A264" s="2"/>
      <c r="B264" s="283"/>
      <c r="C264" s="21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196"/>
      <c r="AD264" s="196"/>
      <c r="AE264" s="196"/>
      <c r="AF264" s="196"/>
      <c r="AG264" s="196"/>
      <c r="AH264" s="196"/>
      <c r="AI264" s="196"/>
      <c r="AJ264" s="196"/>
      <c r="AK264" s="196"/>
      <c r="AL264" s="196"/>
      <c r="AM264" s="196"/>
      <c r="AN264" s="196"/>
      <c r="AO264" s="196"/>
      <c r="AP264" s="196"/>
      <c r="AQ264" s="196"/>
      <c r="AR264" s="196"/>
      <c r="AS264" s="196"/>
      <c r="AT264" s="279"/>
      <c r="AU264" s="234"/>
      <c r="AV264" s="2"/>
    </row>
    <row r="265" spans="1:48" ht="12.75" customHeight="1" thickBot="1">
      <c r="A265" s="2"/>
      <c r="B265" s="283"/>
      <c r="C265" s="21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c r="AA265" s="196"/>
      <c r="AB265" s="196"/>
      <c r="AC265" s="196"/>
      <c r="AD265" s="196"/>
      <c r="AE265" s="196"/>
      <c r="AF265" s="196"/>
      <c r="AG265" s="196"/>
      <c r="AH265" s="196"/>
      <c r="AI265" s="196"/>
      <c r="AJ265" s="196"/>
      <c r="AK265" s="196"/>
      <c r="AL265" s="196"/>
      <c r="AM265" s="196"/>
      <c r="AN265" s="196"/>
      <c r="AO265" s="196"/>
      <c r="AP265" s="107" t="s">
        <v>41</v>
      </c>
      <c r="AQ265" s="375">
        <f>AJ253+AJ255+AJ258+AJ260+AJ263</f>
        <v>109</v>
      </c>
      <c r="AR265" s="375"/>
      <c r="AS265" s="375"/>
      <c r="AT265" s="376"/>
      <c r="AU265" s="234"/>
      <c r="AV265" s="2"/>
    </row>
    <row r="266" spans="1:48" ht="4.5" customHeight="1">
      <c r="A266" s="2"/>
      <c r="B266" s="288"/>
      <c r="C266" s="276"/>
      <c r="D266" s="277"/>
      <c r="E266" s="277"/>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7"/>
      <c r="AI266" s="277"/>
      <c r="AJ266" s="277"/>
      <c r="AK266" s="277"/>
      <c r="AL266" s="277"/>
      <c r="AM266" s="277"/>
      <c r="AN266" s="277"/>
      <c r="AO266" s="277"/>
      <c r="AP266" s="277"/>
      <c r="AQ266" s="277"/>
      <c r="AR266" s="277"/>
      <c r="AS266" s="277"/>
      <c r="AT266" s="278"/>
      <c r="AU266" s="234"/>
      <c r="AV266" s="2"/>
    </row>
    <row r="267" spans="3:47" ht="4.5" customHeight="1">
      <c r="C267" s="21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c r="AB267" s="196"/>
      <c r="AC267" s="196"/>
      <c r="AD267" s="196"/>
      <c r="AE267" s="196"/>
      <c r="AF267" s="196"/>
      <c r="AG267" s="196"/>
      <c r="AH267" s="196"/>
      <c r="AI267" s="196"/>
      <c r="AJ267" s="196"/>
      <c r="AK267" s="196"/>
      <c r="AL267" s="196"/>
      <c r="AM267" s="196"/>
      <c r="AN267" s="196"/>
      <c r="AO267" s="196"/>
      <c r="AP267" s="196"/>
      <c r="AQ267" s="196"/>
      <c r="AR267" s="196"/>
      <c r="AS267" s="196"/>
      <c r="AT267" s="196"/>
      <c r="AU267" s="234"/>
    </row>
    <row r="268" spans="1:47" ht="12.75" customHeight="1">
      <c r="A268" s="2"/>
      <c r="B268" s="105">
        <v>41</v>
      </c>
      <c r="C268" s="49" t="s">
        <v>258</v>
      </c>
      <c r="D268" s="289"/>
      <c r="E268" s="289"/>
      <c r="F268" s="289"/>
      <c r="G268" s="289"/>
      <c r="H268" s="289"/>
      <c r="I268" s="289"/>
      <c r="J268" s="289"/>
      <c r="K268" s="289"/>
      <c r="L268" s="289"/>
      <c r="M268" s="289"/>
      <c r="N268" s="28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c r="AL268" s="289"/>
      <c r="AM268" s="289"/>
      <c r="AN268" s="289"/>
      <c r="AO268" s="289"/>
      <c r="AP268" s="289"/>
      <c r="AQ268" s="289"/>
      <c r="AR268" s="289"/>
      <c r="AS268" s="289"/>
      <c r="AT268" s="290"/>
      <c r="AU268" s="234"/>
    </row>
    <row r="269" spans="2:47" s="2" customFormat="1" ht="13.5" customHeight="1">
      <c r="B269" s="55"/>
      <c r="C269" s="68" t="s">
        <v>254</v>
      </c>
      <c r="M269" s="16"/>
      <c r="AN269" s="116"/>
      <c r="AO269" s="137"/>
      <c r="AP269" s="137"/>
      <c r="AQ269" s="137"/>
      <c r="AR269" s="137"/>
      <c r="AS269" s="137"/>
      <c r="AT269" s="139"/>
      <c r="AU269" s="98"/>
    </row>
    <row r="270" spans="2:47" ht="12.75" customHeight="1">
      <c r="B270" s="283"/>
      <c r="C270" s="106" t="s">
        <v>41</v>
      </c>
      <c r="D270" s="373">
        <v>2000</v>
      </c>
      <c r="E270" s="373"/>
      <c r="F270" s="373"/>
      <c r="G270" s="373"/>
      <c r="H270" s="2" t="s">
        <v>253</v>
      </c>
      <c r="I270" s="2"/>
      <c r="J270" s="2"/>
      <c r="K270" s="2"/>
      <c r="L270" s="16"/>
      <c r="M270" s="2"/>
      <c r="N270" s="2" t="s">
        <v>47</v>
      </c>
      <c r="O270" s="374">
        <v>0.35</v>
      </c>
      <c r="P270" s="374"/>
      <c r="Q270" s="2" t="s">
        <v>55</v>
      </c>
      <c r="R270" s="2"/>
      <c r="S270" s="2"/>
      <c r="T270" s="2"/>
      <c r="U270" s="2"/>
      <c r="V270" s="2"/>
      <c r="W270" s="2"/>
      <c r="X270" s="2" t="s">
        <v>45</v>
      </c>
      <c r="Y270" s="106" t="s">
        <v>41</v>
      </c>
      <c r="Z270" s="373">
        <f>D270*O270</f>
        <v>700</v>
      </c>
      <c r="AA270" s="373"/>
      <c r="AB270" s="373"/>
      <c r="AC270" s="373"/>
      <c r="AD270" s="2" t="s">
        <v>70</v>
      </c>
      <c r="AE270" s="93">
        <v>15</v>
      </c>
      <c r="AF270" s="2" t="s">
        <v>247</v>
      </c>
      <c r="AG270" s="137"/>
      <c r="AH270" s="2" t="s">
        <v>45</v>
      </c>
      <c r="AI270" s="106" t="s">
        <v>41</v>
      </c>
      <c r="AJ270" s="373">
        <f>Z270/AE270</f>
        <v>46.666666666666664</v>
      </c>
      <c r="AK270" s="373"/>
      <c r="AL270" s="373"/>
      <c r="AM270" s="2" t="s">
        <v>72</v>
      </c>
      <c r="AN270" s="2"/>
      <c r="AO270" s="2"/>
      <c r="AP270" s="2"/>
      <c r="AQ270" s="137"/>
      <c r="AR270" s="137"/>
      <c r="AS270" s="137"/>
      <c r="AT270" s="140"/>
      <c r="AU270" s="234"/>
    </row>
    <row r="271" spans="2:47" s="2" customFormat="1" ht="4.5" customHeight="1">
      <c r="B271" s="55"/>
      <c r="C271" s="106"/>
      <c r="D271" s="280"/>
      <c r="E271" s="280"/>
      <c r="F271" s="280"/>
      <c r="G271" s="280"/>
      <c r="L271" s="16"/>
      <c r="P271" s="404"/>
      <c r="Q271" s="405"/>
      <c r="X271" s="106"/>
      <c r="Y271" s="110"/>
      <c r="Z271" s="110"/>
      <c r="AA271" s="110"/>
      <c r="AB271" s="110"/>
      <c r="AD271" s="119"/>
      <c r="AG271" s="137"/>
      <c r="AI271" s="106"/>
      <c r="AJ271" s="280"/>
      <c r="AK271" s="280"/>
      <c r="AL271" s="280"/>
      <c r="AQ271" s="137"/>
      <c r="AR271" s="137"/>
      <c r="AS271" s="137"/>
      <c r="AT271" s="139"/>
      <c r="AU271" s="98"/>
    </row>
    <row r="272" spans="2:47" s="2" customFormat="1" ht="12.75" customHeight="1">
      <c r="B272" s="55"/>
      <c r="C272" s="68" t="s">
        <v>255</v>
      </c>
      <c r="M272" s="16"/>
      <c r="AN272" s="116"/>
      <c r="AO272" s="137"/>
      <c r="AP272" s="137"/>
      <c r="AQ272" s="137"/>
      <c r="AR272" s="137"/>
      <c r="AS272" s="137"/>
      <c r="AT272" s="139"/>
      <c r="AU272" s="98"/>
    </row>
    <row r="273" spans="2:47" s="2" customFormat="1" ht="13.5" customHeight="1">
      <c r="B273" s="55"/>
      <c r="C273" s="106" t="s">
        <v>41</v>
      </c>
      <c r="D273" s="373">
        <v>750</v>
      </c>
      <c r="E273" s="373"/>
      <c r="F273" s="373"/>
      <c r="G273" s="373"/>
      <c r="H273" s="2" t="s">
        <v>253</v>
      </c>
      <c r="L273" s="16"/>
      <c r="N273" s="2" t="s">
        <v>47</v>
      </c>
      <c r="O273" s="374">
        <v>0.35</v>
      </c>
      <c r="P273" s="374"/>
      <c r="Q273" s="2" t="s">
        <v>55</v>
      </c>
      <c r="X273" s="2" t="s">
        <v>45</v>
      </c>
      <c r="Y273" s="106" t="s">
        <v>41</v>
      </c>
      <c r="Z273" s="373">
        <f>D273*O273</f>
        <v>262.5</v>
      </c>
      <c r="AA273" s="373"/>
      <c r="AB273" s="373"/>
      <c r="AC273" s="373"/>
      <c r="AD273" s="2" t="s">
        <v>70</v>
      </c>
      <c r="AE273" s="93">
        <v>39</v>
      </c>
      <c r="AF273" s="2" t="s">
        <v>247</v>
      </c>
      <c r="AG273" s="137"/>
      <c r="AH273" s="2" t="s">
        <v>45</v>
      </c>
      <c r="AI273" s="106" t="s">
        <v>41</v>
      </c>
      <c r="AJ273" s="373">
        <f>Z273/AE273</f>
        <v>6.730769230769231</v>
      </c>
      <c r="AK273" s="373"/>
      <c r="AL273" s="373"/>
      <c r="AM273" s="2" t="s">
        <v>72</v>
      </c>
      <c r="AQ273" s="137"/>
      <c r="AR273" s="137"/>
      <c r="AS273" s="137"/>
      <c r="AT273" s="140"/>
      <c r="AU273" s="98"/>
    </row>
    <row r="274" spans="2:47" s="2" customFormat="1" ht="4.5" customHeight="1">
      <c r="B274" s="55"/>
      <c r="C274" s="106"/>
      <c r="D274" s="223"/>
      <c r="E274" s="223"/>
      <c r="F274" s="223"/>
      <c r="G274" s="223"/>
      <c r="L274" s="16"/>
      <c r="O274" s="224"/>
      <c r="P274" s="224"/>
      <c r="Y274" s="106"/>
      <c r="Z274" s="223"/>
      <c r="AA274" s="223"/>
      <c r="AB274" s="223"/>
      <c r="AC274" s="223"/>
      <c r="AE274" s="119"/>
      <c r="AG274" s="137"/>
      <c r="AI274" s="106"/>
      <c r="AJ274" s="223"/>
      <c r="AK274" s="223"/>
      <c r="AL274" s="223"/>
      <c r="AQ274" s="137"/>
      <c r="AR274" s="137"/>
      <c r="AS274" s="137"/>
      <c r="AT274" s="140"/>
      <c r="AU274" s="98"/>
    </row>
    <row r="275" spans="2:47" s="2" customFormat="1" ht="13.5" customHeight="1" thickBot="1">
      <c r="B275" s="55"/>
      <c r="C275" s="106"/>
      <c r="D275" s="223"/>
      <c r="E275" s="223"/>
      <c r="F275" s="223"/>
      <c r="G275" s="223"/>
      <c r="L275" s="16"/>
      <c r="O275" s="224"/>
      <c r="P275" s="224"/>
      <c r="Y275" s="106"/>
      <c r="Z275" s="223"/>
      <c r="AA275" s="223"/>
      <c r="AB275" s="223"/>
      <c r="AC275" s="223"/>
      <c r="AE275" s="119"/>
      <c r="AG275" s="137"/>
      <c r="AI275" s="106"/>
      <c r="AJ275" s="223"/>
      <c r="AK275" s="223"/>
      <c r="AL275" s="223"/>
      <c r="AP275" s="107" t="s">
        <v>41</v>
      </c>
      <c r="AQ275" s="375">
        <f>AJ270+AJ273</f>
        <v>53.3974358974359</v>
      </c>
      <c r="AR275" s="375"/>
      <c r="AS275" s="375"/>
      <c r="AT275" s="376"/>
      <c r="AU275" s="98"/>
    </row>
    <row r="276" spans="1:47" ht="4.5" customHeight="1">
      <c r="A276" s="21"/>
      <c r="B276" s="141"/>
      <c r="C276" s="41"/>
      <c r="D276" s="41"/>
      <c r="E276" s="41"/>
      <c r="F276" s="41"/>
      <c r="G276" s="41"/>
      <c r="H276" s="41"/>
      <c r="I276" s="41"/>
      <c r="J276" s="41"/>
      <c r="K276" s="41"/>
      <c r="L276" s="41"/>
      <c r="M276" s="76"/>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57"/>
      <c r="AU276" s="2"/>
    </row>
    <row r="277" spans="1:12" ht="4.5" customHeight="1">
      <c r="A277" s="13"/>
      <c r="B277" s="13"/>
      <c r="L277" s="2"/>
    </row>
    <row r="278" spans="1:12" ht="6.75" customHeight="1" thickBot="1">
      <c r="A278" s="7"/>
      <c r="B278" s="7"/>
      <c r="C278" s="13"/>
      <c r="D278" s="13"/>
      <c r="E278" s="13"/>
      <c r="F278" s="13"/>
      <c r="G278" s="13"/>
      <c r="H278" s="13"/>
      <c r="I278" s="13"/>
      <c r="J278" s="13"/>
      <c r="K278" s="13"/>
      <c r="L278" s="2"/>
    </row>
    <row r="279" spans="1:47" ht="15.75" thickBot="1">
      <c r="A279" s="13"/>
      <c r="B279" s="13"/>
      <c r="C279" s="13"/>
      <c r="D279" s="13"/>
      <c r="E279" s="13"/>
      <c r="F279" s="13"/>
      <c r="G279" s="13"/>
      <c r="H279" s="13"/>
      <c r="I279" s="13"/>
      <c r="J279" s="13"/>
      <c r="K279" s="13"/>
      <c r="L279" s="2"/>
      <c r="AN279" s="84" t="s">
        <v>270</v>
      </c>
      <c r="AO279" s="381">
        <f>AQ246+AQ265+AQ275</f>
        <v>1957.2692307692307</v>
      </c>
      <c r="AP279" s="382"/>
      <c r="AQ279" s="382"/>
      <c r="AR279" s="382"/>
      <c r="AS279" s="382"/>
      <c r="AT279" s="383"/>
      <c r="AU279" s="47" t="s">
        <v>74</v>
      </c>
    </row>
    <row r="280" spans="1:47" ht="6" customHeight="1" thickBot="1">
      <c r="A280" s="13"/>
      <c r="B280" s="13"/>
      <c r="C280" s="7"/>
      <c r="D280" s="7"/>
      <c r="E280" s="7"/>
      <c r="F280" s="7"/>
      <c r="G280" s="7"/>
      <c r="H280" s="9"/>
      <c r="L280" s="2"/>
      <c r="AU280" s="189"/>
    </row>
    <row r="281" spans="3:48" ht="15.75" thickBot="1">
      <c r="C281" s="13"/>
      <c r="D281" s="13"/>
      <c r="E281" s="13"/>
      <c r="F281" s="13"/>
      <c r="G281" s="13"/>
      <c r="H281" s="28"/>
      <c r="I281" s="13"/>
      <c r="J281" s="13"/>
      <c r="L281" s="2"/>
      <c r="X281" s="35"/>
      <c r="Y281" s="35"/>
      <c r="Z281" s="191"/>
      <c r="AA281" s="191"/>
      <c r="AB281" s="191"/>
      <c r="AC281" s="191"/>
      <c r="AD281" s="191"/>
      <c r="AE281" s="191"/>
      <c r="AF281" s="191"/>
      <c r="AG281" s="191"/>
      <c r="AH281" s="191"/>
      <c r="AI281" s="191"/>
      <c r="AJ281" s="191"/>
      <c r="AK281" s="191"/>
      <c r="AL281" s="191"/>
      <c r="AM281" s="191"/>
      <c r="AN281" s="192" t="s">
        <v>76</v>
      </c>
      <c r="AO281" s="401">
        <f>AO238+AO279</f>
        <v>4289.2692307692305</v>
      </c>
      <c r="AP281" s="402"/>
      <c r="AQ281" s="402"/>
      <c r="AR281" s="402"/>
      <c r="AS281" s="402"/>
      <c r="AT281" s="403"/>
      <c r="AU281" s="193" t="s">
        <v>75</v>
      </c>
      <c r="AV281" s="191"/>
    </row>
    <row r="282" spans="1:30" ht="15.75" customHeight="1">
      <c r="A282" s="20"/>
      <c r="B282" s="20"/>
      <c r="C282" s="20"/>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47" ht="14.25" customHeight="1">
      <c r="A283" s="2"/>
      <c r="W283" s="2"/>
      <c r="X283" s="2"/>
      <c r="Y283" s="2"/>
      <c r="Z283" s="2"/>
      <c r="AA283" s="395" t="s">
        <v>98</v>
      </c>
      <c r="AB283" s="396"/>
      <c r="AC283" s="396"/>
      <c r="AD283" s="396"/>
      <c r="AE283" s="396"/>
      <c r="AF283" s="396"/>
      <c r="AG283" s="396"/>
      <c r="AH283" s="396"/>
      <c r="AI283" s="396"/>
      <c r="AJ283" s="396"/>
      <c r="AK283" s="396"/>
      <c r="AL283" s="396"/>
      <c r="AM283" s="396"/>
      <c r="AN283" s="396"/>
      <c r="AO283" s="397">
        <f>AO72</f>
        <v>59540</v>
      </c>
      <c r="AP283" s="396"/>
      <c r="AQ283" s="396"/>
      <c r="AR283" s="396"/>
      <c r="AS283" s="396"/>
      <c r="AT283" s="396"/>
      <c r="AU283" s="398"/>
    </row>
    <row r="284" spans="1:30" ht="4.5" customHeight="1">
      <c r="A284" s="2"/>
      <c r="B284" s="2"/>
      <c r="C284" s="6"/>
      <c r="D284" s="6"/>
      <c r="E284" s="6"/>
      <c r="F284" s="6"/>
      <c r="G284" s="6"/>
      <c r="H284" s="2"/>
      <c r="I284" s="2"/>
      <c r="J284" s="2"/>
      <c r="K284" s="2"/>
      <c r="L284" s="2"/>
      <c r="M284" s="2"/>
      <c r="N284" s="2"/>
      <c r="O284" s="2"/>
      <c r="P284" s="2"/>
      <c r="Q284" s="2"/>
      <c r="R284" s="2"/>
      <c r="S284" s="2"/>
      <c r="T284" s="2"/>
      <c r="U284" s="2"/>
      <c r="V284" s="2"/>
      <c r="W284" s="2"/>
      <c r="X284" s="2"/>
      <c r="Y284" s="2"/>
      <c r="Z284" s="2"/>
      <c r="AA284" s="2"/>
      <c r="AB284" s="2"/>
      <c r="AC284" s="2"/>
      <c r="AD284" s="2"/>
    </row>
    <row r="285" spans="1:47" ht="14.25" customHeight="1">
      <c r="A285" s="2"/>
      <c r="B285" s="2"/>
      <c r="C285" s="6"/>
      <c r="D285" s="6"/>
      <c r="E285" s="6"/>
      <c r="F285" s="6"/>
      <c r="G285" s="6"/>
      <c r="H285" s="2"/>
      <c r="I285" s="2"/>
      <c r="J285" s="2"/>
      <c r="K285" s="2"/>
      <c r="L285" s="2"/>
      <c r="M285" s="2"/>
      <c r="N285" s="2"/>
      <c r="O285" s="2"/>
      <c r="P285" s="2"/>
      <c r="Q285" s="2"/>
      <c r="R285" s="2"/>
      <c r="S285" s="2"/>
      <c r="T285" s="2"/>
      <c r="U285" s="2"/>
      <c r="V285" s="2"/>
      <c r="W285" s="2"/>
      <c r="X285" s="2"/>
      <c r="Y285" s="2"/>
      <c r="Z285" s="2"/>
      <c r="AA285" s="395" t="s">
        <v>256</v>
      </c>
      <c r="AB285" s="396"/>
      <c r="AC285" s="396"/>
      <c r="AD285" s="396"/>
      <c r="AE285" s="396"/>
      <c r="AF285" s="396"/>
      <c r="AG285" s="396"/>
      <c r="AH285" s="396"/>
      <c r="AI285" s="396"/>
      <c r="AJ285" s="396"/>
      <c r="AK285" s="396"/>
      <c r="AL285" s="396"/>
      <c r="AM285" s="396"/>
      <c r="AN285" s="396"/>
      <c r="AO285" s="397">
        <f>AO200</f>
        <v>16007.68427184466</v>
      </c>
      <c r="AP285" s="396"/>
      <c r="AQ285" s="396"/>
      <c r="AR285" s="396"/>
      <c r="AS285" s="396"/>
      <c r="AT285" s="396"/>
      <c r="AU285" s="398"/>
    </row>
    <row r="286" spans="1:30" ht="4.5" customHeight="1">
      <c r="A286" s="2"/>
      <c r="B286" s="2"/>
      <c r="C286" s="6"/>
      <c r="D286" s="6"/>
      <c r="E286" s="6"/>
      <c r="F286" s="6"/>
      <c r="G286" s="6"/>
      <c r="H286" s="9"/>
      <c r="I286" s="9"/>
      <c r="J286" s="2"/>
      <c r="K286" s="2"/>
      <c r="L286" s="2"/>
      <c r="M286" s="2"/>
      <c r="N286" s="2"/>
      <c r="O286" s="2"/>
      <c r="P286" s="2"/>
      <c r="Q286" s="2"/>
      <c r="R286" s="2"/>
      <c r="S286" s="2"/>
      <c r="T286" s="2"/>
      <c r="U286" s="2"/>
      <c r="V286" s="2"/>
      <c r="W286" s="2"/>
      <c r="X286" s="2"/>
      <c r="Y286" s="2"/>
      <c r="Z286" s="2"/>
      <c r="AA286" s="2"/>
      <c r="AB286" s="2"/>
      <c r="AC286" s="2"/>
      <c r="AD286" s="2"/>
    </row>
    <row r="287" spans="1:47" ht="14.25" customHeight="1">
      <c r="A287" s="6"/>
      <c r="B287" s="6"/>
      <c r="C287" s="6"/>
      <c r="D287" s="6"/>
      <c r="E287" s="6"/>
      <c r="F287" s="6"/>
      <c r="G287" s="6"/>
      <c r="H287" s="9"/>
      <c r="I287" s="9"/>
      <c r="J287" s="2"/>
      <c r="K287" s="2"/>
      <c r="L287" s="33"/>
      <c r="M287" s="68"/>
      <c r="N287" s="2"/>
      <c r="O287" s="2"/>
      <c r="P287" s="2"/>
      <c r="Q287" s="2"/>
      <c r="R287" s="2"/>
      <c r="S287" s="2"/>
      <c r="T287" s="2"/>
      <c r="U287" s="2"/>
      <c r="V287" s="2"/>
      <c r="W287" s="2"/>
      <c r="X287" s="2"/>
      <c r="Y287" s="2"/>
      <c r="Z287" s="2"/>
      <c r="AA287" s="395" t="s">
        <v>97</v>
      </c>
      <c r="AB287" s="396"/>
      <c r="AC287" s="396"/>
      <c r="AD287" s="396"/>
      <c r="AE287" s="396"/>
      <c r="AF287" s="396"/>
      <c r="AG287" s="396"/>
      <c r="AH287" s="396"/>
      <c r="AI287" s="396"/>
      <c r="AJ287" s="396"/>
      <c r="AK287" s="396"/>
      <c r="AL287" s="396"/>
      <c r="AM287" s="396"/>
      <c r="AN287" s="396"/>
      <c r="AO287" s="397">
        <f>AO281</f>
        <v>4289.2692307692305</v>
      </c>
      <c r="AP287" s="396"/>
      <c r="AQ287" s="396"/>
      <c r="AR287" s="396"/>
      <c r="AS287" s="396"/>
      <c r="AT287" s="396"/>
      <c r="AU287" s="398"/>
    </row>
    <row r="288" spans="1:30" ht="4.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47" ht="18.75" customHeight="1" thickBot="1">
      <c r="A289" s="2"/>
      <c r="B289" s="2"/>
      <c r="C289" s="6"/>
      <c r="D289" s="6"/>
      <c r="E289" s="6"/>
      <c r="F289" s="6"/>
      <c r="G289" s="6"/>
      <c r="H289" s="6"/>
      <c r="I289" s="6"/>
      <c r="J289" s="6"/>
      <c r="K289" s="2"/>
      <c r="L289" s="2"/>
      <c r="M289" s="2"/>
      <c r="N289" s="2"/>
      <c r="O289" s="2"/>
      <c r="P289" s="2"/>
      <c r="Q289" s="2"/>
      <c r="R289" s="2"/>
      <c r="S289" s="2"/>
      <c r="T289" s="2"/>
      <c r="U289" s="2"/>
      <c r="V289" s="2"/>
      <c r="W289" s="2"/>
      <c r="X289" s="2"/>
      <c r="Y289" s="2"/>
      <c r="Z289" s="2"/>
      <c r="AA289" s="393" t="s">
        <v>77</v>
      </c>
      <c r="AB289" s="394"/>
      <c r="AC289" s="394"/>
      <c r="AD289" s="394"/>
      <c r="AE289" s="394"/>
      <c r="AF289" s="394"/>
      <c r="AG289" s="394"/>
      <c r="AH289" s="394"/>
      <c r="AI289" s="394"/>
      <c r="AJ289" s="394"/>
      <c r="AK289" s="394"/>
      <c r="AL289" s="394"/>
      <c r="AM289" s="394"/>
      <c r="AN289" s="394"/>
      <c r="AO289" s="390">
        <f>AO283-AO285-AO287</f>
        <v>39243.04649738611</v>
      </c>
      <c r="AP289" s="391"/>
      <c r="AQ289" s="391"/>
      <c r="AR289" s="391"/>
      <c r="AS289" s="391"/>
      <c r="AT289" s="391"/>
      <c r="AU289" s="392"/>
    </row>
    <row r="290" spans="1:18" ht="13.5" customHeight="1" thickTop="1">
      <c r="A290" s="2"/>
      <c r="B290" s="2"/>
      <c r="C290" s="2"/>
      <c r="D290" s="2"/>
      <c r="E290" s="2"/>
      <c r="F290" s="2"/>
      <c r="G290" s="2"/>
      <c r="H290" s="2"/>
      <c r="I290" s="2"/>
      <c r="J290" s="2"/>
      <c r="K290" s="2"/>
      <c r="L290" s="2"/>
      <c r="M290" s="23"/>
      <c r="N290" s="20"/>
      <c r="O290" s="2"/>
      <c r="P290" s="2"/>
      <c r="Q290" s="2"/>
      <c r="R290" s="2"/>
    </row>
    <row r="291" spans="1:18" ht="13.5" customHeight="1">
      <c r="A291" s="2"/>
      <c r="B291" s="2"/>
      <c r="C291" s="9"/>
      <c r="D291" s="9"/>
      <c r="E291" s="9"/>
      <c r="F291" s="9"/>
      <c r="G291" s="9"/>
      <c r="H291" s="9"/>
      <c r="I291" s="2"/>
      <c r="J291" s="2"/>
      <c r="K291" s="22"/>
      <c r="L291" s="22"/>
      <c r="M291" s="22"/>
      <c r="N291" s="22"/>
      <c r="O291" s="2"/>
      <c r="P291" s="2"/>
      <c r="Q291" s="2"/>
      <c r="R291" s="2"/>
    </row>
    <row r="292" spans="1:18" ht="13.5" customHeight="1">
      <c r="A292" s="2"/>
      <c r="B292" s="2"/>
      <c r="C292" s="9"/>
      <c r="D292" s="2"/>
      <c r="E292" s="2"/>
      <c r="F292" s="2"/>
      <c r="G292" s="2"/>
      <c r="H292" s="2"/>
      <c r="I292" s="2"/>
      <c r="J292" s="2"/>
      <c r="K292" s="146"/>
      <c r="L292" s="147"/>
      <c r="M292" s="27"/>
      <c r="N292" s="21"/>
      <c r="O292" s="2"/>
      <c r="P292" s="2"/>
      <c r="Q292" s="2"/>
      <c r="R292" s="2"/>
    </row>
    <row r="293" spans="1:18" ht="13.5" customHeight="1">
      <c r="A293" s="2"/>
      <c r="B293" s="2"/>
      <c r="C293" s="9"/>
      <c r="D293" s="9"/>
      <c r="E293" s="9"/>
      <c r="F293" s="9"/>
      <c r="G293" s="9"/>
      <c r="H293" s="9"/>
      <c r="I293" s="24"/>
      <c r="J293" s="16"/>
      <c r="K293" s="22"/>
      <c r="L293" s="22"/>
      <c r="M293" s="22"/>
      <c r="N293" s="22"/>
      <c r="O293" s="2"/>
      <c r="P293" s="2"/>
      <c r="Q293" s="2"/>
      <c r="R293" s="2"/>
    </row>
    <row r="294" spans="1:18" ht="13.5" customHeight="1">
      <c r="A294" s="2"/>
      <c r="B294" s="2"/>
      <c r="C294" s="9"/>
      <c r="D294" s="9"/>
      <c r="E294" s="9"/>
      <c r="F294" s="9"/>
      <c r="G294" s="2"/>
      <c r="H294" s="2"/>
      <c r="I294" s="16"/>
      <c r="J294" s="148"/>
      <c r="K294" s="21"/>
      <c r="L294" s="16"/>
      <c r="M294" s="27"/>
      <c r="N294" s="21"/>
      <c r="O294" s="429"/>
      <c r="P294" s="429"/>
      <c r="Q294" s="429"/>
      <c r="R294" s="429"/>
    </row>
    <row r="295" spans="1:18" ht="13.5" customHeight="1">
      <c r="A295" s="16"/>
      <c r="B295" s="16"/>
      <c r="C295" s="16"/>
      <c r="D295" s="16"/>
      <c r="E295" s="16"/>
      <c r="F295" s="16"/>
      <c r="G295" s="16"/>
      <c r="H295" s="16"/>
      <c r="I295" s="2"/>
      <c r="J295" s="2"/>
      <c r="K295" s="2"/>
      <c r="L295" s="2"/>
      <c r="M295" s="2"/>
      <c r="N295" s="2"/>
      <c r="O295" s="2"/>
      <c r="P295" s="2"/>
      <c r="Q295" s="2"/>
      <c r="R295" s="2"/>
    </row>
    <row r="296" spans="1:22" ht="13.5" customHeight="1">
      <c r="A296" s="16"/>
      <c r="B296" s="16"/>
      <c r="C296" s="16"/>
      <c r="D296" s="16"/>
      <c r="E296" s="29"/>
      <c r="F296" s="16"/>
      <c r="G296" s="16"/>
      <c r="H296" s="16"/>
      <c r="I296" s="16"/>
      <c r="J296" s="22"/>
      <c r="K296" s="21"/>
      <c r="L296" s="16"/>
      <c r="M296" s="27"/>
      <c r="N296" s="149"/>
      <c r="O296" s="22"/>
      <c r="P296" s="22"/>
      <c r="Q296" s="22"/>
      <c r="R296" s="22"/>
      <c r="S296" s="35"/>
      <c r="T296" s="35"/>
      <c r="U296" s="35"/>
      <c r="V296" s="35"/>
    </row>
    <row r="297" spans="1:18" ht="13.5" customHeight="1">
      <c r="A297" s="16"/>
      <c r="B297" s="16"/>
      <c r="C297" s="16"/>
      <c r="D297" s="16"/>
      <c r="E297" s="16"/>
      <c r="F297" s="16"/>
      <c r="G297" s="16"/>
      <c r="H297" s="16"/>
      <c r="I297" s="16"/>
      <c r="J297" s="16"/>
      <c r="K297" s="2"/>
      <c r="L297" s="2"/>
      <c r="M297" s="2"/>
      <c r="N297" s="2"/>
      <c r="O297" s="2"/>
      <c r="P297" s="2"/>
      <c r="Q297" s="2"/>
      <c r="R297" s="2"/>
    </row>
    <row r="298" spans="1:9" ht="13.5" customHeight="1">
      <c r="A298" s="16"/>
      <c r="B298" s="16"/>
      <c r="C298" s="16"/>
      <c r="D298" s="16"/>
      <c r="E298" s="16"/>
      <c r="F298" s="16"/>
      <c r="G298" s="16"/>
      <c r="H298" s="16"/>
      <c r="I298" s="24"/>
    </row>
    <row r="299" spans="1:13" ht="13.5" customHeight="1">
      <c r="A299" s="16"/>
      <c r="B299" s="16"/>
      <c r="C299" s="16"/>
      <c r="D299" s="16"/>
      <c r="E299" s="16"/>
      <c r="F299" s="16"/>
      <c r="G299" s="16"/>
      <c r="H299" s="16"/>
      <c r="I299" s="16"/>
      <c r="J299" s="16"/>
      <c r="K299" s="21"/>
      <c r="L299" s="16"/>
      <c r="M299" s="16"/>
    </row>
    <row r="300" spans="1:10" ht="13.5" customHeight="1">
      <c r="A300" s="16"/>
      <c r="B300" s="16"/>
      <c r="C300" s="16"/>
      <c r="D300" s="16"/>
      <c r="E300" s="16"/>
      <c r="F300" s="16"/>
      <c r="G300" s="16"/>
      <c r="H300" s="16"/>
      <c r="I300" s="21"/>
      <c r="J300" s="26"/>
    </row>
    <row r="301" spans="1:13" ht="13.5" customHeight="1">
      <c r="A301" s="16"/>
      <c r="B301" s="16"/>
      <c r="C301" s="16"/>
      <c r="D301" s="16"/>
      <c r="E301" s="16"/>
      <c r="F301" s="16"/>
      <c r="G301" s="16"/>
      <c r="H301" s="16"/>
      <c r="I301" s="16"/>
      <c r="J301" s="16"/>
      <c r="K301" s="16"/>
      <c r="L301" s="16"/>
      <c r="M301" s="16"/>
    </row>
    <row r="302" spans="1:13" ht="12.75">
      <c r="A302" s="16"/>
      <c r="B302" s="16"/>
      <c r="C302" s="16"/>
      <c r="D302" s="16"/>
      <c r="E302" s="16"/>
      <c r="F302" s="16"/>
      <c r="G302" s="16"/>
      <c r="H302" s="432"/>
      <c r="I302" s="432"/>
      <c r="J302" s="16"/>
      <c r="K302" s="16"/>
      <c r="L302" s="16"/>
      <c r="M302" s="16"/>
    </row>
    <row r="303" spans="1:13" ht="12.75">
      <c r="A303" s="16"/>
      <c r="B303" s="16"/>
      <c r="C303" s="16"/>
      <c r="D303" s="16"/>
      <c r="E303" s="16"/>
      <c r="F303" s="16"/>
      <c r="G303" s="21"/>
      <c r="H303" s="16"/>
      <c r="I303" s="27"/>
      <c r="J303" s="30"/>
      <c r="K303" s="16"/>
      <c r="L303" s="16"/>
      <c r="M303" s="16"/>
    </row>
    <row r="304" spans="1:13" ht="12.75">
      <c r="A304" s="16"/>
      <c r="B304" s="16"/>
      <c r="C304" s="16"/>
      <c r="D304" s="16"/>
      <c r="E304" s="16"/>
      <c r="F304" s="16"/>
      <c r="G304" s="16"/>
      <c r="H304" s="16"/>
      <c r="I304" s="16"/>
      <c r="J304" s="30"/>
      <c r="K304" s="16"/>
      <c r="L304" s="16"/>
      <c r="M304" s="16"/>
    </row>
    <row r="305" spans="1:13" ht="12.75">
      <c r="A305" s="16"/>
      <c r="B305" s="16"/>
      <c r="C305" s="16"/>
      <c r="D305" s="16"/>
      <c r="E305" s="16"/>
      <c r="F305" s="16"/>
      <c r="G305" s="16"/>
      <c r="H305" s="16"/>
      <c r="I305" s="27"/>
      <c r="J305" s="30"/>
      <c r="K305" s="16"/>
      <c r="L305" s="16"/>
      <c r="M305" s="16"/>
    </row>
    <row r="306" spans="1:13" ht="12.75">
      <c r="A306" s="16"/>
      <c r="B306" s="16"/>
      <c r="C306" s="16"/>
      <c r="D306" s="16"/>
      <c r="E306" s="16"/>
      <c r="F306" s="16"/>
      <c r="G306" s="16"/>
      <c r="H306" s="16"/>
      <c r="I306" s="16"/>
      <c r="J306" s="16"/>
      <c r="K306" s="16"/>
      <c r="L306" s="16"/>
      <c r="M306" s="16"/>
    </row>
  </sheetData>
  <sheetProtection/>
  <mergeCells count="266">
    <mergeCell ref="AQ207:AT207"/>
    <mergeCell ref="C188:AO189"/>
    <mergeCell ref="S193:T193"/>
    <mergeCell ref="AC193:AF193"/>
    <mergeCell ref="AO198:AT198"/>
    <mergeCell ref="AO200:AT200"/>
    <mergeCell ref="AD207:AG207"/>
    <mergeCell ref="D207:G207"/>
    <mergeCell ref="AQ195:AT195"/>
    <mergeCell ref="G195:K195"/>
    <mergeCell ref="M195:O195"/>
    <mergeCell ref="S195:T195"/>
    <mergeCell ref="AC195:AF195"/>
    <mergeCell ref="AJ186:AL186"/>
    <mergeCell ref="AI115:AL115"/>
    <mergeCell ref="AQ115:AT115"/>
    <mergeCell ref="AH119:AK119"/>
    <mergeCell ref="R180:T180"/>
    <mergeCell ref="AQ123:AT123"/>
    <mergeCell ref="AQ129:AT129"/>
    <mergeCell ref="J186:L186"/>
    <mergeCell ref="R186:T186"/>
    <mergeCell ref="AA186:AC186"/>
    <mergeCell ref="B30:P30"/>
    <mergeCell ref="H33:I33"/>
    <mergeCell ref="C33:D33"/>
    <mergeCell ref="M33:N33"/>
    <mergeCell ref="S184:U184"/>
    <mergeCell ref="AC184:AF184"/>
    <mergeCell ref="R178:T178"/>
    <mergeCell ref="T33:V33"/>
    <mergeCell ref="H38:I38"/>
    <mergeCell ref="T43:V43"/>
    <mergeCell ref="C38:D38"/>
    <mergeCell ref="AC38:AF38"/>
    <mergeCell ref="H43:I43"/>
    <mergeCell ref="M43:N43"/>
    <mergeCell ref="M38:N38"/>
    <mergeCell ref="AC33:AF33"/>
    <mergeCell ref="AF17:AI17"/>
    <mergeCell ref="AA7:AU7"/>
    <mergeCell ref="B29:AT29"/>
    <mergeCell ref="B28:AT28"/>
    <mergeCell ref="T17:U17"/>
    <mergeCell ref="D22:F22"/>
    <mergeCell ref="L22:M22"/>
    <mergeCell ref="T22:U22"/>
    <mergeCell ref="AF22:AI22"/>
    <mergeCell ref="AO25:AT25"/>
    <mergeCell ref="A4:N4"/>
    <mergeCell ref="A6:AU6"/>
    <mergeCell ref="AQ22:AT22"/>
    <mergeCell ref="AQ12:AT12"/>
    <mergeCell ref="AQ17:AT17"/>
    <mergeCell ref="D12:F12"/>
    <mergeCell ref="M12:N12"/>
    <mergeCell ref="V12:Y12"/>
    <mergeCell ref="D17:F17"/>
    <mergeCell ref="L17:M17"/>
    <mergeCell ref="I184:K184"/>
    <mergeCell ref="B205:AU205"/>
    <mergeCell ref="AC160:AD160"/>
    <mergeCell ref="AM160:AP160"/>
    <mergeCell ref="T38:V38"/>
    <mergeCell ref="AQ143:AT143"/>
    <mergeCell ref="AQ119:AT119"/>
    <mergeCell ref="AH123:AK123"/>
    <mergeCell ref="AQ132:AT132"/>
    <mergeCell ref="C43:D43"/>
    <mergeCell ref="O260:P260"/>
    <mergeCell ref="Z260:AC260"/>
    <mergeCell ref="AQ110:AT110"/>
    <mergeCell ref="AQ180:AT180"/>
    <mergeCell ref="X123:Y123"/>
    <mergeCell ref="R160:T160"/>
    <mergeCell ref="S139:U139"/>
    <mergeCell ref="S141:U141"/>
    <mergeCell ref="AM141:AP141"/>
    <mergeCell ref="X110:Y110"/>
    <mergeCell ref="H302:I302"/>
    <mergeCell ref="X119:Y119"/>
    <mergeCell ref="U207:V207"/>
    <mergeCell ref="AC48:AF48"/>
    <mergeCell ref="J44:M44"/>
    <mergeCell ref="B46:P46"/>
    <mergeCell ref="C48:D48"/>
    <mergeCell ref="H48:I48"/>
    <mergeCell ref="M48:N48"/>
    <mergeCell ref="T48:V48"/>
    <mergeCell ref="O294:R294"/>
    <mergeCell ref="AQ78:AT78"/>
    <mergeCell ref="AQ81:AT81"/>
    <mergeCell ref="T110:V110"/>
    <mergeCell ref="AQ102:AT102"/>
    <mergeCell ref="T119:V119"/>
    <mergeCell ref="T123:V123"/>
    <mergeCell ref="AH110:AK110"/>
    <mergeCell ref="AQ186:AT186"/>
    <mergeCell ref="X102:Y102"/>
    <mergeCell ref="X115:Y115"/>
    <mergeCell ref="F67:AB67"/>
    <mergeCell ref="H53:I53"/>
    <mergeCell ref="M53:N53"/>
    <mergeCell ref="AQ106:AT106"/>
    <mergeCell ref="AH106:AK106"/>
    <mergeCell ref="B97:AT97"/>
    <mergeCell ref="AQ90:AT90"/>
    <mergeCell ref="AC53:AF53"/>
    <mergeCell ref="M110:N110"/>
    <mergeCell ref="AE66:AJ66"/>
    <mergeCell ref="AE67:AJ67"/>
    <mergeCell ref="AQ53:AT53"/>
    <mergeCell ref="AQ58:AT58"/>
    <mergeCell ref="AQ33:AT33"/>
    <mergeCell ref="AQ38:AT38"/>
    <mergeCell ref="AC43:AF43"/>
    <mergeCell ref="AQ43:AT43"/>
    <mergeCell ref="AQ48:AT48"/>
    <mergeCell ref="AC58:AF58"/>
    <mergeCell ref="C110:D110"/>
    <mergeCell ref="C115:D115"/>
    <mergeCell ref="H115:I115"/>
    <mergeCell ref="M115:N115"/>
    <mergeCell ref="C102:D102"/>
    <mergeCell ref="AO70:AT70"/>
    <mergeCell ref="B100:Q100"/>
    <mergeCell ref="T102:V102"/>
    <mergeCell ref="AO72:AT72"/>
    <mergeCell ref="B98:AT98"/>
    <mergeCell ref="H102:I102"/>
    <mergeCell ref="H106:I106"/>
    <mergeCell ref="T106:V106"/>
    <mergeCell ref="M106:N106"/>
    <mergeCell ref="C106:D106"/>
    <mergeCell ref="A76:AT76"/>
    <mergeCell ref="AI102:AL102"/>
    <mergeCell ref="X106:Y106"/>
    <mergeCell ref="AO61:AT61"/>
    <mergeCell ref="AQ84:AT84"/>
    <mergeCell ref="AO94:AT94"/>
    <mergeCell ref="AQ87:AT87"/>
    <mergeCell ref="AQ67:AT67"/>
    <mergeCell ref="C53:D53"/>
    <mergeCell ref="F66:AB66"/>
    <mergeCell ref="C58:D58"/>
    <mergeCell ref="H58:I58"/>
    <mergeCell ref="M58:N58"/>
    <mergeCell ref="T58:V58"/>
    <mergeCell ref="T53:V53"/>
    <mergeCell ref="M123:N123"/>
    <mergeCell ref="AO126:AT126"/>
    <mergeCell ref="AQ135:AT135"/>
    <mergeCell ref="AQ146:AT146"/>
    <mergeCell ref="M102:N102"/>
    <mergeCell ref="AC139:AD139"/>
    <mergeCell ref="AM139:AP139"/>
    <mergeCell ref="AC141:AD141"/>
    <mergeCell ref="H110:I110"/>
    <mergeCell ref="H119:I119"/>
    <mergeCell ref="M119:N119"/>
    <mergeCell ref="B113:Q113"/>
    <mergeCell ref="D263:G263"/>
    <mergeCell ref="O263:P263"/>
    <mergeCell ref="D211:G211"/>
    <mergeCell ref="D244:G244"/>
    <mergeCell ref="O244:P244"/>
    <mergeCell ref="D260:G260"/>
    <mergeCell ref="Z263:AC263"/>
    <mergeCell ref="AJ263:AL263"/>
    <mergeCell ref="AC150:AD150"/>
    <mergeCell ref="AM150:AP150"/>
    <mergeCell ref="G193:K193"/>
    <mergeCell ref="M193:O193"/>
    <mergeCell ref="R169:T169"/>
    <mergeCell ref="AC169:AD169"/>
    <mergeCell ref="AM169:AP169"/>
    <mergeCell ref="R162:T162"/>
    <mergeCell ref="AA283:AN283"/>
    <mergeCell ref="AO283:AU283"/>
    <mergeCell ref="P271:Q271"/>
    <mergeCell ref="AQ275:AT275"/>
    <mergeCell ref="AJ258:AL258"/>
    <mergeCell ref="Z270:AC270"/>
    <mergeCell ref="AQ265:AT265"/>
    <mergeCell ref="AJ270:AL270"/>
    <mergeCell ref="AJ260:AL260"/>
    <mergeCell ref="O273:P273"/>
    <mergeCell ref="AO281:AT281"/>
    <mergeCell ref="Z253:AC253"/>
    <mergeCell ref="D255:G255"/>
    <mergeCell ref="O255:P255"/>
    <mergeCell ref="Z255:AC255"/>
    <mergeCell ref="AJ255:AL255"/>
    <mergeCell ref="D258:G258"/>
    <mergeCell ref="O258:P258"/>
    <mergeCell ref="Z258:AC258"/>
    <mergeCell ref="D273:G273"/>
    <mergeCell ref="AO279:AT279"/>
    <mergeCell ref="D253:G253"/>
    <mergeCell ref="R150:T150"/>
    <mergeCell ref="C251:AT251"/>
    <mergeCell ref="AJ253:AL253"/>
    <mergeCell ref="O253:P253"/>
    <mergeCell ref="Z273:AC273"/>
    <mergeCell ref="AJ273:AL273"/>
    <mergeCell ref="D270:G270"/>
    <mergeCell ref="O270:P270"/>
    <mergeCell ref="AO289:AU289"/>
    <mergeCell ref="AA289:AN289"/>
    <mergeCell ref="AA285:AN285"/>
    <mergeCell ref="AO285:AU285"/>
    <mergeCell ref="AA287:AN287"/>
    <mergeCell ref="AO287:AU287"/>
    <mergeCell ref="AQ165:AT165"/>
    <mergeCell ref="R152:T152"/>
    <mergeCell ref="AC152:AD152"/>
    <mergeCell ref="AM152:AP152"/>
    <mergeCell ref="AQ155:AT155"/>
    <mergeCell ref="A2:AV2"/>
    <mergeCell ref="T115:V115"/>
    <mergeCell ref="C119:D119"/>
    <mergeCell ref="C123:D123"/>
    <mergeCell ref="H123:I123"/>
    <mergeCell ref="AC162:AD162"/>
    <mergeCell ref="AM162:AP162"/>
    <mergeCell ref="AQ246:AT246"/>
    <mergeCell ref="R171:T171"/>
    <mergeCell ref="AC171:AD171"/>
    <mergeCell ref="AM171:AP171"/>
    <mergeCell ref="AQ174:AT174"/>
    <mergeCell ref="B241:AU241"/>
    <mergeCell ref="J229:M229"/>
    <mergeCell ref="W229:X229"/>
    <mergeCell ref="D215:G215"/>
    <mergeCell ref="T215:U215"/>
    <mergeCell ref="AC215:AF215"/>
    <mergeCell ref="AQ215:AT215"/>
    <mergeCell ref="AI223:AL223"/>
    <mergeCell ref="D219:G219"/>
    <mergeCell ref="R219:S219"/>
    <mergeCell ref="AA219:AD219"/>
    <mergeCell ref="R211:S211"/>
    <mergeCell ref="Z211:AC211"/>
    <mergeCell ref="AQ211:AT211"/>
    <mergeCell ref="AQ219:AT219"/>
    <mergeCell ref="AQ225:AT225"/>
    <mergeCell ref="Q223:S223"/>
    <mergeCell ref="Q225:S225"/>
    <mergeCell ref="AC223:AD223"/>
    <mergeCell ref="Z225:AA225"/>
    <mergeCell ref="AI225:AL225"/>
    <mergeCell ref="X244:AA244"/>
    <mergeCell ref="J233:M233"/>
    <mergeCell ref="W233:X233"/>
    <mergeCell ref="C243:AT243"/>
    <mergeCell ref="AI244:AL244"/>
    <mergeCell ref="AO238:AT238"/>
    <mergeCell ref="AG229:AJ229"/>
    <mergeCell ref="AG231:AJ231"/>
    <mergeCell ref="J231:M231"/>
    <mergeCell ref="W231:X231"/>
    <mergeCell ref="AQ235:AT235"/>
    <mergeCell ref="AG233:AJ233"/>
    <mergeCell ref="AG235:AJ235"/>
    <mergeCell ref="J235:M235"/>
    <mergeCell ref="W235:X235"/>
  </mergeCells>
  <printOptions/>
  <pageMargins left="0.5" right="0.5" top="0.5" bottom="0.5" header="0.5" footer="0.5"/>
  <pageSetup horizontalDpi="600" verticalDpi="600" orientation="portrait" scale="71" r:id="rId1"/>
  <headerFooter alignWithMargins="0">
    <oddHeader>&amp;C&amp;"Arial,Bold"&amp;14SAMPLE START-UP FAMILY CHILD CARE BUDGET WORKSHEET</oddHeader>
    <oddFooter>&amp;CBusiness Folder (Blue) &gt; Budgeting Folder
© 2013  Western Dairyland E.O.C., Inc.
Page &amp;P</oddFooter>
  </headerFooter>
  <rowBreaks count="4" manualBreakCount="4">
    <brk id="72" max="47" man="1"/>
    <brk id="157" max="47" man="1"/>
    <brk id="248" max="47" man="1"/>
    <brk id="290" max="47" man="1"/>
  </rowBreaks>
</worksheet>
</file>

<file path=xl/worksheets/sheet5.xml><?xml version="1.0" encoding="utf-8"?>
<worksheet xmlns="http://schemas.openxmlformats.org/spreadsheetml/2006/main" xmlns:r="http://schemas.openxmlformats.org/officeDocument/2006/relationships">
  <dimension ref="A1:BL306"/>
  <sheetViews>
    <sheetView zoomScaleSheetLayoutView="75" zoomScalePageLayoutView="70" workbookViewId="0" topLeftCell="A204">
      <selection activeCell="BB266" sqref="BB266"/>
    </sheetView>
  </sheetViews>
  <sheetFormatPr defaultColWidth="2.7109375" defaultRowHeight="12.75"/>
  <cols>
    <col min="1" max="15" width="2.7109375" style="0" customWidth="1"/>
    <col min="16" max="16" width="3.00390625" style="0" customWidth="1"/>
    <col min="17" max="24" width="2.7109375" style="0" customWidth="1"/>
    <col min="25" max="25" width="3.28125" style="0" customWidth="1"/>
  </cols>
  <sheetData>
    <row r="1" spans="1:14" ht="18" customHeight="1">
      <c r="A1" s="46"/>
      <c r="B1" s="46"/>
      <c r="C1" s="46"/>
      <c r="D1" s="46"/>
      <c r="E1" s="46"/>
      <c r="F1" s="46"/>
      <c r="G1" s="46"/>
      <c r="H1" s="46"/>
      <c r="I1" s="46"/>
      <c r="J1" s="46"/>
      <c r="K1" s="46"/>
      <c r="L1" s="46"/>
      <c r="M1" s="46"/>
      <c r="N1" s="46"/>
    </row>
    <row r="2" spans="1:64" ht="17.25">
      <c r="A2" s="388" t="s">
        <v>88</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102"/>
      <c r="AX2" s="102"/>
      <c r="AY2" s="102"/>
      <c r="AZ2" s="102"/>
      <c r="BA2" s="102"/>
      <c r="BB2" s="102"/>
      <c r="BC2" s="102"/>
      <c r="BD2" s="102"/>
      <c r="BE2" s="102"/>
      <c r="BF2" s="102"/>
      <c r="BG2" s="102"/>
      <c r="BH2" s="102"/>
      <c r="BI2" s="102"/>
      <c r="BJ2" s="102"/>
      <c r="BK2" s="102"/>
      <c r="BL2" s="102"/>
    </row>
    <row r="3" spans="1:64" ht="15">
      <c r="A3" s="185"/>
      <c r="B3" s="186" t="s">
        <v>89</v>
      </c>
      <c r="C3" s="185"/>
      <c r="D3" s="185"/>
      <c r="E3" s="187"/>
      <c r="F3" s="187"/>
      <c r="G3" s="187"/>
      <c r="H3" s="187"/>
      <c r="I3" s="187"/>
      <c r="J3" s="187"/>
      <c r="K3" s="187"/>
      <c r="L3" s="187"/>
      <c r="M3" s="187"/>
      <c r="N3" s="187"/>
      <c r="O3" s="187"/>
      <c r="P3" s="187"/>
      <c r="Q3" s="186" t="s">
        <v>90</v>
      </c>
      <c r="R3" s="185"/>
      <c r="S3" s="185"/>
      <c r="T3" s="185"/>
      <c r="U3" s="187"/>
      <c r="V3" s="187"/>
      <c r="W3" s="187"/>
      <c r="X3" s="187"/>
      <c r="Y3" s="187"/>
      <c r="Z3" s="187"/>
      <c r="AA3" s="187"/>
      <c r="AB3" s="187"/>
      <c r="AC3" s="186" t="s">
        <v>91</v>
      </c>
      <c r="AD3" s="185"/>
      <c r="AE3" s="185"/>
      <c r="AF3" s="185"/>
      <c r="AG3" s="187"/>
      <c r="AH3" s="187"/>
      <c r="AI3" s="187"/>
      <c r="AJ3" s="187"/>
      <c r="AK3" s="187"/>
      <c r="AL3" s="187"/>
      <c r="AM3" s="187"/>
      <c r="AN3" s="187"/>
      <c r="AO3" s="187"/>
      <c r="AP3" s="187"/>
      <c r="AQ3" s="187"/>
      <c r="AR3" s="187"/>
      <c r="AS3" s="187"/>
      <c r="AT3" s="187"/>
      <c r="AU3" s="190"/>
      <c r="AV3" s="102"/>
      <c r="AW3" s="102"/>
      <c r="AX3" s="102"/>
      <c r="AY3" s="102"/>
      <c r="AZ3" s="102"/>
      <c r="BA3" s="102"/>
      <c r="BB3" s="102"/>
      <c r="BC3" s="102"/>
      <c r="BD3" s="102"/>
      <c r="BE3" s="102"/>
      <c r="BF3" s="102"/>
      <c r="BG3" s="102"/>
      <c r="BH3" s="102"/>
      <c r="BI3" s="102"/>
      <c r="BJ3" s="102"/>
      <c r="BK3" s="102"/>
      <c r="BL3" s="102"/>
    </row>
    <row r="4" spans="1:14" ht="12.75">
      <c r="A4" s="437" t="s">
        <v>13</v>
      </c>
      <c r="B4" s="437"/>
      <c r="C4" s="437"/>
      <c r="D4" s="437"/>
      <c r="E4" s="437"/>
      <c r="F4" s="437"/>
      <c r="G4" s="437"/>
      <c r="H4" s="437"/>
      <c r="I4" s="437"/>
      <c r="J4" s="437"/>
      <c r="K4" s="437"/>
      <c r="L4" s="437"/>
      <c r="M4" s="437"/>
      <c r="N4" s="437"/>
    </row>
    <row r="5" spans="1:5" ht="17.25">
      <c r="A5" s="127" t="s">
        <v>14</v>
      </c>
      <c r="B5" s="47"/>
      <c r="C5" s="9"/>
      <c r="D5" s="9"/>
      <c r="E5" s="9"/>
    </row>
    <row r="6" spans="1:64" ht="39" customHeight="1">
      <c r="A6" s="417" t="s">
        <v>22</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103"/>
      <c r="AW6" s="103"/>
      <c r="AX6" s="103"/>
      <c r="AY6" s="103"/>
      <c r="AZ6" s="103"/>
      <c r="BA6" s="103"/>
      <c r="BB6" s="103"/>
      <c r="BC6" s="103"/>
      <c r="BD6" s="103"/>
      <c r="BE6" s="103"/>
      <c r="BF6" s="103"/>
      <c r="BG6" s="103"/>
      <c r="BH6" s="103"/>
      <c r="BI6" s="103"/>
      <c r="BJ6" s="103"/>
      <c r="BK6" s="103"/>
      <c r="BL6" s="103"/>
    </row>
    <row r="7" spans="1:64" ht="15" customHeight="1">
      <c r="A7" s="58"/>
      <c r="B7" s="133" t="s">
        <v>192</v>
      </c>
      <c r="C7" s="9"/>
      <c r="D7" s="9"/>
      <c r="E7" s="16"/>
      <c r="H7" s="35"/>
      <c r="R7" s="88"/>
      <c r="S7" s="88"/>
      <c r="T7" s="88"/>
      <c r="U7" s="88"/>
      <c r="V7" s="88"/>
      <c r="W7" s="88"/>
      <c r="X7" s="88"/>
      <c r="Y7" s="88"/>
      <c r="Z7" s="88"/>
      <c r="AA7" s="421" t="s">
        <v>20</v>
      </c>
      <c r="AB7" s="438"/>
      <c r="AC7" s="438"/>
      <c r="AD7" s="438"/>
      <c r="AE7" s="438"/>
      <c r="AF7" s="438"/>
      <c r="AG7" s="438"/>
      <c r="AH7" s="438"/>
      <c r="AI7" s="438"/>
      <c r="AJ7" s="438"/>
      <c r="AK7" s="438"/>
      <c r="AL7" s="438"/>
      <c r="AM7" s="438"/>
      <c r="AN7" s="438"/>
      <c r="AO7" s="438"/>
      <c r="AP7" s="438"/>
      <c r="AQ7" s="438"/>
      <c r="AR7" s="438"/>
      <c r="AS7" s="438"/>
      <c r="AT7" s="438"/>
      <c r="AU7" s="439"/>
      <c r="AW7" s="88"/>
      <c r="AX7" s="88"/>
      <c r="AY7" s="88"/>
      <c r="AZ7" s="88"/>
      <c r="BA7" s="88"/>
      <c r="BB7" s="88"/>
      <c r="BC7" s="88"/>
      <c r="BD7" s="88"/>
      <c r="BE7" s="88"/>
      <c r="BF7" s="88"/>
      <c r="BG7" s="88"/>
      <c r="BH7" s="88"/>
      <c r="BI7" s="88"/>
      <c r="BJ7" s="88"/>
      <c r="BK7" s="88"/>
      <c r="BL7" s="88"/>
    </row>
    <row r="8" spans="1:56" ht="4.5" customHeight="1">
      <c r="A8" s="6"/>
      <c r="B8" s="6"/>
      <c r="C8" s="6"/>
      <c r="D8" s="6"/>
      <c r="E8" s="6"/>
      <c r="F8" s="9"/>
      <c r="G8" s="9"/>
      <c r="H8" s="9"/>
      <c r="I8" s="20"/>
      <c r="J8" s="10"/>
      <c r="K8" s="2"/>
      <c r="L8" s="2"/>
      <c r="M8" s="2"/>
      <c r="N8" s="2"/>
      <c r="AV8" s="2"/>
      <c r="AW8" s="2"/>
      <c r="AX8" s="2"/>
      <c r="AY8" s="2"/>
      <c r="AZ8" s="2"/>
      <c r="BA8" s="2"/>
      <c r="BB8" s="2"/>
      <c r="BC8" s="2"/>
      <c r="BD8" s="2"/>
    </row>
    <row r="9" spans="1:56" ht="12.75">
      <c r="A9" s="1"/>
      <c r="B9" s="105">
        <v>1</v>
      </c>
      <c r="C9" s="49" t="s">
        <v>8</v>
      </c>
      <c r="D9" s="49"/>
      <c r="E9" s="49"/>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1"/>
      <c r="AU9" s="2"/>
      <c r="AV9" s="2"/>
      <c r="AW9" s="2"/>
      <c r="AX9" s="2"/>
      <c r="AY9" s="2"/>
      <c r="AZ9" s="2"/>
      <c r="BA9" s="2"/>
      <c r="BB9" s="2"/>
      <c r="BC9" s="2"/>
      <c r="BD9" s="2"/>
    </row>
    <row r="10" spans="1:56" ht="12.75">
      <c r="A10" s="7"/>
      <c r="B10" s="54"/>
      <c r="C10" s="6" t="s">
        <v>9</v>
      </c>
      <c r="D10" s="2"/>
      <c r="E10" s="9"/>
      <c r="F10" s="9"/>
      <c r="G10" s="9"/>
      <c r="H10" s="9"/>
      <c r="I10" s="9"/>
      <c r="J10" s="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53"/>
      <c r="AU10" s="2"/>
      <c r="AV10" s="2"/>
      <c r="AW10" s="2"/>
      <c r="AX10" s="2"/>
      <c r="AY10" s="2"/>
      <c r="AZ10" s="2"/>
      <c r="BA10" s="2"/>
      <c r="BB10" s="2"/>
      <c r="BC10" s="2"/>
      <c r="BD10" s="2"/>
    </row>
    <row r="11" spans="2:56" ht="6" customHeight="1">
      <c r="B11" s="5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53"/>
      <c r="AU11" s="2"/>
      <c r="AV11" s="2"/>
      <c r="AW11" s="2"/>
      <c r="AX11" s="2"/>
      <c r="AY11" s="2"/>
      <c r="AZ11" s="2"/>
      <c r="BA11" s="2"/>
      <c r="BB11" s="2"/>
      <c r="BC11" s="2"/>
      <c r="BD11" s="2"/>
    </row>
    <row r="12" spans="1:56" ht="13.5" thickBot="1">
      <c r="A12" s="7"/>
      <c r="B12" s="54"/>
      <c r="C12" s="18" t="s">
        <v>41</v>
      </c>
      <c r="D12" s="363"/>
      <c r="E12" s="363"/>
      <c r="F12" s="363"/>
      <c r="G12" s="16" t="s">
        <v>43</v>
      </c>
      <c r="I12" s="104"/>
      <c r="J12" s="104"/>
      <c r="K12" s="22"/>
      <c r="L12" s="22" t="s">
        <v>44</v>
      </c>
      <c r="M12" s="407"/>
      <c r="N12" s="407"/>
      <c r="O12" s="2" t="s">
        <v>42</v>
      </c>
      <c r="Q12" s="2"/>
      <c r="R12" s="2"/>
      <c r="T12" s="2" t="s">
        <v>45</v>
      </c>
      <c r="U12" s="106" t="s">
        <v>41</v>
      </c>
      <c r="V12" s="453">
        <f>D12*M12</f>
        <v>0</v>
      </c>
      <c r="W12" s="453"/>
      <c r="X12" s="453"/>
      <c r="Y12" s="453"/>
      <c r="Z12" s="2"/>
      <c r="AB12" s="2"/>
      <c r="AC12" s="2"/>
      <c r="AD12" s="2"/>
      <c r="AE12" s="2"/>
      <c r="AF12" s="2"/>
      <c r="AG12" s="2"/>
      <c r="AH12" s="2"/>
      <c r="AI12" s="2"/>
      <c r="AJ12" s="2"/>
      <c r="AK12" s="2"/>
      <c r="AL12" s="2"/>
      <c r="AM12" s="2"/>
      <c r="AN12" s="2"/>
      <c r="AO12" s="2"/>
      <c r="AP12" s="107" t="s">
        <v>41</v>
      </c>
      <c r="AQ12" s="451">
        <f>V12</f>
        <v>0</v>
      </c>
      <c r="AR12" s="451"/>
      <c r="AS12" s="451"/>
      <c r="AT12" s="452"/>
      <c r="AU12" s="2"/>
      <c r="AV12" s="2"/>
      <c r="AW12" s="2"/>
      <c r="AX12" s="2"/>
      <c r="AY12" s="2"/>
      <c r="AZ12" s="2"/>
      <c r="BA12" s="2"/>
      <c r="BB12" s="2"/>
      <c r="BC12" s="2"/>
      <c r="BD12" s="2"/>
    </row>
    <row r="13" spans="1:56" ht="4.5" customHeight="1">
      <c r="A13" s="7"/>
      <c r="B13" s="5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263"/>
      <c r="AR13" s="263"/>
      <c r="AS13" s="263"/>
      <c r="AT13" s="264"/>
      <c r="AU13" s="2"/>
      <c r="AV13" s="2"/>
      <c r="AW13" s="2"/>
      <c r="AX13" s="2"/>
      <c r="AY13" s="2"/>
      <c r="AZ13" s="2"/>
      <c r="BA13" s="2"/>
      <c r="BB13" s="2"/>
      <c r="BC13" s="2"/>
      <c r="BD13" s="2"/>
    </row>
    <row r="14" spans="1:46" ht="4.5" customHeight="1">
      <c r="A14" s="7"/>
      <c r="B14" s="9"/>
      <c r="C14" s="2"/>
      <c r="D14" s="2"/>
      <c r="E14" s="2"/>
      <c r="F14" s="2"/>
      <c r="G14" s="2"/>
      <c r="H14" s="2"/>
      <c r="I14" s="2"/>
      <c r="J14" s="2"/>
      <c r="K14" s="2"/>
      <c r="L14" s="2"/>
      <c r="M14" s="2"/>
      <c r="N14" s="2"/>
      <c r="AQ14" s="262"/>
      <c r="AR14" s="262"/>
      <c r="AS14" s="262"/>
      <c r="AT14" s="262"/>
    </row>
    <row r="15" spans="1:55" ht="12.75">
      <c r="A15" s="1"/>
      <c r="B15" s="111">
        <v>2</v>
      </c>
      <c r="C15" s="112" t="s">
        <v>21</v>
      </c>
      <c r="D15" s="112"/>
      <c r="E15" s="112"/>
      <c r="F15" s="112"/>
      <c r="G15" s="112"/>
      <c r="H15" s="112"/>
      <c r="I15" s="112"/>
      <c r="J15" s="112"/>
      <c r="K15" s="112"/>
      <c r="L15" s="71"/>
      <c r="M15" s="71"/>
      <c r="N15" s="71"/>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267"/>
      <c r="AR15" s="267"/>
      <c r="AS15" s="267"/>
      <c r="AT15" s="268"/>
      <c r="AU15" s="2"/>
      <c r="AV15" s="2"/>
      <c r="AW15" s="2"/>
      <c r="AX15" s="2"/>
      <c r="AY15" s="2"/>
      <c r="AZ15" s="2"/>
      <c r="BA15" s="2"/>
      <c r="BB15" s="2"/>
      <c r="BC15" s="2"/>
    </row>
    <row r="16" spans="2:55" ht="6" customHeight="1">
      <c r="B16" s="108"/>
      <c r="C16" s="22"/>
      <c r="D16" s="22"/>
      <c r="E16" s="22"/>
      <c r="F16" s="22"/>
      <c r="G16" s="22"/>
      <c r="H16" s="22"/>
      <c r="I16" s="22"/>
      <c r="J16" s="22"/>
      <c r="K16" s="22"/>
      <c r="L16" s="22"/>
      <c r="M16" s="22"/>
      <c r="N16" s="2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69"/>
      <c r="AR16" s="269"/>
      <c r="AS16" s="269"/>
      <c r="AT16" s="270"/>
      <c r="AU16" s="2"/>
      <c r="AV16" s="2"/>
      <c r="AW16" s="2"/>
      <c r="AX16" s="2"/>
      <c r="AY16" s="2"/>
      <c r="AZ16" s="2"/>
      <c r="BA16" s="2"/>
      <c r="BB16" s="2"/>
      <c r="BC16" s="2"/>
    </row>
    <row r="17" spans="1:55" ht="13.5" thickBot="1">
      <c r="A17" s="7"/>
      <c r="B17" s="64"/>
      <c r="C17" s="18" t="s">
        <v>41</v>
      </c>
      <c r="D17" s="363"/>
      <c r="E17" s="363"/>
      <c r="F17" s="363"/>
      <c r="G17" s="117" t="s">
        <v>46</v>
      </c>
      <c r="H17" s="2"/>
      <c r="I17" s="104"/>
      <c r="J17" s="104"/>
      <c r="K17" s="22" t="s">
        <v>44</v>
      </c>
      <c r="L17" s="407"/>
      <c r="M17" s="407"/>
      <c r="N17" s="2" t="s">
        <v>42</v>
      </c>
      <c r="O17" s="2"/>
      <c r="P17" s="2"/>
      <c r="Q17" s="2"/>
      <c r="R17" s="2"/>
      <c r="S17" s="2" t="s">
        <v>47</v>
      </c>
      <c r="T17" s="389"/>
      <c r="U17" s="389"/>
      <c r="V17" s="104" t="s">
        <v>48</v>
      </c>
      <c r="W17" s="2"/>
      <c r="X17" s="104"/>
      <c r="Y17" s="104"/>
      <c r="Z17" s="110"/>
      <c r="AA17" s="2"/>
      <c r="AB17" s="2"/>
      <c r="AC17" s="2"/>
      <c r="AD17" s="2" t="s">
        <v>45</v>
      </c>
      <c r="AE17" s="106" t="s">
        <v>41</v>
      </c>
      <c r="AF17" s="453">
        <f>D17*L17*T17</f>
        <v>0</v>
      </c>
      <c r="AG17" s="453"/>
      <c r="AH17" s="453"/>
      <c r="AI17" s="453"/>
      <c r="AJ17" s="2"/>
      <c r="AK17" s="2"/>
      <c r="AL17" s="2"/>
      <c r="AM17" s="2"/>
      <c r="AN17" s="2"/>
      <c r="AO17" s="2"/>
      <c r="AP17" s="107" t="s">
        <v>41</v>
      </c>
      <c r="AQ17" s="451">
        <f>AF17</f>
        <v>0</v>
      </c>
      <c r="AR17" s="451"/>
      <c r="AS17" s="451"/>
      <c r="AT17" s="452"/>
      <c r="AU17" s="2"/>
      <c r="AV17" s="2"/>
      <c r="AW17" s="2"/>
      <c r="AX17" s="2"/>
      <c r="AY17" s="2"/>
      <c r="AZ17" s="2"/>
      <c r="BA17" s="2"/>
      <c r="BB17" s="2"/>
      <c r="BC17" s="2"/>
    </row>
    <row r="18" spans="1:55" ht="4.5" customHeight="1">
      <c r="A18" s="7"/>
      <c r="B18" s="109"/>
      <c r="C18" s="41"/>
      <c r="D18" s="41"/>
      <c r="E18" s="41"/>
      <c r="F18" s="41"/>
      <c r="G18" s="41"/>
      <c r="H18" s="41"/>
      <c r="I18" s="41"/>
      <c r="J18" s="41"/>
      <c r="K18" s="76"/>
      <c r="L18" s="76"/>
      <c r="M18" s="76"/>
      <c r="N18" s="76"/>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263"/>
      <c r="AR18" s="263"/>
      <c r="AS18" s="263"/>
      <c r="AT18" s="264"/>
      <c r="AU18" s="2"/>
      <c r="AV18" s="2"/>
      <c r="AW18" s="2"/>
      <c r="AX18" s="2"/>
      <c r="AY18" s="2"/>
      <c r="AZ18" s="2"/>
      <c r="BA18" s="2"/>
      <c r="BB18" s="2"/>
      <c r="BC18" s="2"/>
    </row>
    <row r="19" spans="1:46" ht="4.5" customHeight="1">
      <c r="A19" s="7"/>
      <c r="B19" s="9"/>
      <c r="C19" s="9"/>
      <c r="D19" s="9"/>
      <c r="E19" s="9"/>
      <c r="F19" s="9"/>
      <c r="G19" s="9"/>
      <c r="H19" s="9"/>
      <c r="I19" s="9"/>
      <c r="J19" s="9"/>
      <c r="K19" s="2"/>
      <c r="L19" s="2"/>
      <c r="M19" s="2"/>
      <c r="N19" s="2"/>
      <c r="AQ19" s="262"/>
      <c r="AR19" s="262"/>
      <c r="AS19" s="262"/>
      <c r="AT19" s="262"/>
    </row>
    <row r="20" spans="1:55" ht="12.75">
      <c r="A20" s="1"/>
      <c r="B20" s="105">
        <v>3</v>
      </c>
      <c r="C20" s="49" t="s">
        <v>49</v>
      </c>
      <c r="D20" s="49"/>
      <c r="E20" s="49"/>
      <c r="F20" s="48"/>
      <c r="G20" s="48"/>
      <c r="H20" s="48"/>
      <c r="I20" s="113"/>
      <c r="J20" s="48"/>
      <c r="K20" s="50"/>
      <c r="L20" s="50"/>
      <c r="M20" s="50"/>
      <c r="N20" s="50"/>
      <c r="O20" s="114"/>
      <c r="P20" s="114"/>
      <c r="Q20" s="114"/>
      <c r="R20" s="114"/>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267"/>
      <c r="AR20" s="267"/>
      <c r="AS20" s="267"/>
      <c r="AT20" s="268"/>
      <c r="AU20" s="2"/>
      <c r="AV20" s="2"/>
      <c r="AW20" s="2"/>
      <c r="AX20" s="2"/>
      <c r="AY20" s="2"/>
      <c r="AZ20" s="2"/>
      <c r="BA20" s="2"/>
      <c r="BB20" s="2"/>
      <c r="BC20" s="2"/>
    </row>
    <row r="21" spans="2:55" ht="6" customHeight="1">
      <c r="B21" s="55"/>
      <c r="C21" s="2"/>
      <c r="D21" s="2"/>
      <c r="E21" s="2"/>
      <c r="F21" s="9"/>
      <c r="G21" s="9"/>
      <c r="H21" s="9"/>
      <c r="I21" s="9"/>
      <c r="J21" s="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69"/>
      <c r="AR21" s="269"/>
      <c r="AS21" s="269"/>
      <c r="AT21" s="270"/>
      <c r="AU21" s="2"/>
      <c r="AV21" s="2"/>
      <c r="AW21" s="2"/>
      <c r="AX21" s="2"/>
      <c r="AY21" s="2"/>
      <c r="AZ21" s="2"/>
      <c r="BA21" s="2"/>
      <c r="BB21" s="2"/>
      <c r="BC21" s="2"/>
    </row>
    <row r="22" spans="1:55" ht="13.5" thickBot="1">
      <c r="A22" s="7"/>
      <c r="B22" s="54"/>
      <c r="C22" s="18" t="s">
        <v>41</v>
      </c>
      <c r="D22" s="363"/>
      <c r="E22" s="363"/>
      <c r="F22" s="363"/>
      <c r="G22" s="16" t="s">
        <v>46</v>
      </c>
      <c r="H22" s="2"/>
      <c r="I22" s="9"/>
      <c r="J22" s="9"/>
      <c r="K22" s="2" t="s">
        <v>47</v>
      </c>
      <c r="L22" s="407"/>
      <c r="M22" s="407"/>
      <c r="N22" s="2" t="s">
        <v>42</v>
      </c>
      <c r="O22" s="2"/>
      <c r="P22" s="2"/>
      <c r="Q22" s="2"/>
      <c r="R22" s="2"/>
      <c r="S22" s="2" t="s">
        <v>47</v>
      </c>
      <c r="T22" s="389"/>
      <c r="U22" s="389"/>
      <c r="V22" s="2" t="s">
        <v>48</v>
      </c>
      <c r="W22" s="2"/>
      <c r="X22" s="2"/>
      <c r="Y22" s="2"/>
      <c r="Z22" s="2"/>
      <c r="AA22" s="2"/>
      <c r="AB22" s="2"/>
      <c r="AC22" s="2"/>
      <c r="AD22" s="2" t="s">
        <v>45</v>
      </c>
      <c r="AE22" s="106" t="s">
        <v>41</v>
      </c>
      <c r="AF22" s="453">
        <f>D22*L22*T22</f>
        <v>0</v>
      </c>
      <c r="AG22" s="453"/>
      <c r="AH22" s="453"/>
      <c r="AI22" s="453"/>
      <c r="AJ22" s="2"/>
      <c r="AK22" s="2"/>
      <c r="AL22" s="2"/>
      <c r="AM22" s="2"/>
      <c r="AN22" s="2"/>
      <c r="AO22" s="2"/>
      <c r="AP22" s="107" t="s">
        <v>41</v>
      </c>
      <c r="AQ22" s="451">
        <f>AF22</f>
        <v>0</v>
      </c>
      <c r="AR22" s="451"/>
      <c r="AS22" s="451"/>
      <c r="AT22" s="452"/>
      <c r="AU22" s="2"/>
      <c r="AV22" s="2"/>
      <c r="AW22" s="2"/>
      <c r="AX22" s="2"/>
      <c r="AY22" s="2"/>
      <c r="AZ22" s="2"/>
      <c r="BA22" s="2"/>
      <c r="BB22" s="2"/>
      <c r="BC22" s="2"/>
    </row>
    <row r="23" spans="1:55" ht="4.5" customHeight="1">
      <c r="A23" s="7"/>
      <c r="B23" s="56"/>
      <c r="C23" s="4"/>
      <c r="D23" s="4"/>
      <c r="E23" s="4"/>
      <c r="F23" s="4"/>
      <c r="G23" s="4"/>
      <c r="H23" s="4"/>
      <c r="I23" s="4"/>
      <c r="J23" s="4"/>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57"/>
      <c r="AU23" s="2"/>
      <c r="AV23" s="2"/>
      <c r="AW23" s="2"/>
      <c r="AX23" s="2"/>
      <c r="AY23" s="2"/>
      <c r="AZ23" s="2"/>
      <c r="BA23" s="2"/>
      <c r="BB23" s="2"/>
      <c r="BC23" s="2"/>
    </row>
    <row r="24" spans="1:14" ht="6.75" customHeight="1" thickBot="1">
      <c r="A24" s="7"/>
      <c r="B24" s="9"/>
      <c r="C24" s="9"/>
      <c r="D24" s="9"/>
      <c r="E24" s="9"/>
      <c r="F24" s="9"/>
      <c r="G24" s="9"/>
      <c r="H24" s="9"/>
      <c r="I24" s="9"/>
      <c r="J24" s="9"/>
      <c r="K24" s="2"/>
      <c r="L24" s="2"/>
      <c r="M24" s="2"/>
      <c r="N24" s="2"/>
    </row>
    <row r="25" spans="5:47" ht="15.75" thickBot="1">
      <c r="E25" s="2"/>
      <c r="F25" s="2"/>
      <c r="G25" s="2"/>
      <c r="H25" s="2"/>
      <c r="I25" s="2"/>
      <c r="J25" s="2"/>
      <c r="K25" s="22"/>
      <c r="L25" s="2"/>
      <c r="M25" s="116"/>
      <c r="N25" s="83"/>
      <c r="O25" s="98"/>
      <c r="P25" s="2"/>
      <c r="Q25" s="2"/>
      <c r="AN25" s="115" t="s">
        <v>99</v>
      </c>
      <c r="AO25" s="446">
        <f>AQ12+AQ17+AQ22</f>
        <v>0</v>
      </c>
      <c r="AP25" s="447"/>
      <c r="AQ25" s="447"/>
      <c r="AR25" s="447"/>
      <c r="AS25" s="447"/>
      <c r="AT25" s="448"/>
      <c r="AU25" s="47" t="s">
        <v>26</v>
      </c>
    </row>
    <row r="26" spans="11:14" ht="12" customHeight="1">
      <c r="K26" s="35"/>
      <c r="M26" s="59"/>
      <c r="N26" s="60"/>
    </row>
    <row r="27" ht="15" customHeight="1">
      <c r="B27" s="133" t="s">
        <v>193</v>
      </c>
    </row>
    <row r="28" spans="2:47" ht="15" customHeight="1">
      <c r="B28" s="421" t="s">
        <v>300</v>
      </c>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9"/>
      <c r="AU28" s="80"/>
    </row>
    <row r="29" spans="2:47" ht="77.25" customHeight="1">
      <c r="B29" s="378" t="s">
        <v>23</v>
      </c>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216"/>
    </row>
    <row r="30" spans="2:16" ht="13.5" customHeight="1">
      <c r="B30" s="434" t="s">
        <v>24</v>
      </c>
      <c r="C30" s="434"/>
      <c r="D30" s="434"/>
      <c r="E30" s="434"/>
      <c r="F30" s="434"/>
      <c r="G30" s="434"/>
      <c r="H30" s="434"/>
      <c r="I30" s="434"/>
      <c r="J30" s="434"/>
      <c r="K30" s="434"/>
      <c r="L30" s="434"/>
      <c r="M30" s="434"/>
      <c r="N30" s="434"/>
      <c r="O30" s="434"/>
      <c r="P30" s="434"/>
    </row>
    <row r="31" spans="1:46" ht="12.75">
      <c r="A31" s="1"/>
      <c r="B31" s="105">
        <v>4</v>
      </c>
      <c r="C31" s="49" t="s">
        <v>10</v>
      </c>
      <c r="D31" s="49"/>
      <c r="E31" s="49"/>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1"/>
    </row>
    <row r="32" spans="2:46" ht="6" customHeight="1">
      <c r="B32" s="5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53"/>
    </row>
    <row r="33" spans="2:46" ht="13.5" thickBot="1">
      <c r="B33" s="55"/>
      <c r="C33" s="363"/>
      <c r="D33" s="363"/>
      <c r="E33" s="16" t="s">
        <v>50</v>
      </c>
      <c r="F33" s="2"/>
      <c r="G33" s="2" t="s">
        <v>47</v>
      </c>
      <c r="H33" s="389"/>
      <c r="I33" s="389"/>
      <c r="J33" s="22" t="s">
        <v>51</v>
      </c>
      <c r="K33" s="22"/>
      <c r="L33" s="118" t="s">
        <v>47</v>
      </c>
      <c r="M33" s="407"/>
      <c r="N33" s="407"/>
      <c r="O33" s="2" t="s">
        <v>52</v>
      </c>
      <c r="P33" s="2"/>
      <c r="Q33" s="2"/>
      <c r="R33" s="2" t="s">
        <v>47</v>
      </c>
      <c r="S33" s="18" t="s">
        <v>41</v>
      </c>
      <c r="T33" s="363">
        <v>0.48</v>
      </c>
      <c r="U33" s="363"/>
      <c r="V33" s="363"/>
      <c r="W33" s="110" t="s">
        <v>53</v>
      </c>
      <c r="X33" s="110"/>
      <c r="Y33" s="2"/>
      <c r="Z33" s="2"/>
      <c r="AA33" s="2" t="s">
        <v>45</v>
      </c>
      <c r="AB33" s="106" t="s">
        <v>41</v>
      </c>
      <c r="AC33" s="453">
        <f>C33*H33*M33*T33</f>
        <v>0</v>
      </c>
      <c r="AD33" s="453"/>
      <c r="AE33" s="453"/>
      <c r="AF33" s="453"/>
      <c r="AG33" s="2"/>
      <c r="AH33" s="2"/>
      <c r="AI33" s="2"/>
      <c r="AJ33" s="2"/>
      <c r="AK33" s="2"/>
      <c r="AL33" s="2"/>
      <c r="AM33" s="2"/>
      <c r="AN33" s="2"/>
      <c r="AP33" s="107" t="s">
        <v>41</v>
      </c>
      <c r="AQ33" s="451">
        <f>AC33</f>
        <v>0</v>
      </c>
      <c r="AR33" s="451"/>
      <c r="AS33" s="451"/>
      <c r="AT33" s="452"/>
    </row>
    <row r="34" spans="2:46" ht="4.5" customHeight="1">
      <c r="B34" s="61"/>
      <c r="C34" s="62"/>
      <c r="D34" s="4"/>
      <c r="E34" s="4"/>
      <c r="F34" s="4"/>
      <c r="G34" s="4"/>
      <c r="H34" s="4"/>
      <c r="I34" s="4"/>
      <c r="J34" s="4"/>
      <c r="K34" s="63"/>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263"/>
      <c r="AR34" s="263"/>
      <c r="AS34" s="263"/>
      <c r="AT34" s="264"/>
    </row>
    <row r="35" spans="2:46" ht="4.5" customHeight="1">
      <c r="B35" s="2"/>
      <c r="C35" s="44"/>
      <c r="D35" s="9"/>
      <c r="E35" s="9"/>
      <c r="F35" s="9"/>
      <c r="G35" s="9"/>
      <c r="H35" s="9"/>
      <c r="I35" s="9"/>
      <c r="J35" s="9"/>
      <c r="K35" s="5"/>
      <c r="L35" s="2"/>
      <c r="M35" s="2"/>
      <c r="N35" s="2"/>
      <c r="AQ35" s="262"/>
      <c r="AR35" s="262"/>
      <c r="AS35" s="262"/>
      <c r="AT35" s="262"/>
    </row>
    <row r="36" spans="1:46" ht="12.75">
      <c r="A36" s="1"/>
      <c r="B36" s="105">
        <v>5</v>
      </c>
      <c r="C36" s="49" t="s">
        <v>11</v>
      </c>
      <c r="D36" s="121"/>
      <c r="E36" s="121"/>
      <c r="F36" s="121"/>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267"/>
      <c r="AR36" s="267"/>
      <c r="AS36" s="267"/>
      <c r="AT36" s="268"/>
    </row>
    <row r="37" spans="2:46" ht="6" customHeight="1">
      <c r="B37" s="5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69"/>
      <c r="AR37" s="269"/>
      <c r="AS37" s="269"/>
      <c r="AT37" s="270"/>
    </row>
    <row r="38" spans="2:46" ht="13.5" thickBot="1">
      <c r="B38" s="55"/>
      <c r="C38" s="363"/>
      <c r="D38" s="363"/>
      <c r="E38" s="16" t="s">
        <v>50</v>
      </c>
      <c r="F38" s="2"/>
      <c r="G38" s="2" t="s">
        <v>47</v>
      </c>
      <c r="H38" s="389"/>
      <c r="I38" s="389"/>
      <c r="J38" s="22" t="s">
        <v>51</v>
      </c>
      <c r="K38" s="22"/>
      <c r="L38" s="118" t="s">
        <v>47</v>
      </c>
      <c r="M38" s="407"/>
      <c r="N38" s="407"/>
      <c r="O38" s="2" t="s">
        <v>52</v>
      </c>
      <c r="P38" s="2"/>
      <c r="Q38" s="2"/>
      <c r="R38" s="2" t="s">
        <v>47</v>
      </c>
      <c r="S38" s="18" t="s">
        <v>41</v>
      </c>
      <c r="T38" s="380">
        <v>1.49</v>
      </c>
      <c r="U38" s="380"/>
      <c r="V38" s="380"/>
      <c r="W38" s="110" t="s">
        <v>53</v>
      </c>
      <c r="X38" s="110"/>
      <c r="Y38" s="2"/>
      <c r="Z38" s="2"/>
      <c r="AA38" s="2" t="s">
        <v>45</v>
      </c>
      <c r="AB38" s="106" t="s">
        <v>41</v>
      </c>
      <c r="AC38" s="453">
        <f>C38*H38*M38*T38</f>
        <v>0</v>
      </c>
      <c r="AD38" s="453"/>
      <c r="AE38" s="453"/>
      <c r="AF38" s="453"/>
      <c r="AG38" s="2"/>
      <c r="AH38" s="2"/>
      <c r="AI38" s="2"/>
      <c r="AJ38" s="2"/>
      <c r="AK38" s="2"/>
      <c r="AL38" s="2"/>
      <c r="AM38" s="2"/>
      <c r="AN38" s="2"/>
      <c r="AO38" s="2"/>
      <c r="AP38" s="107" t="s">
        <v>41</v>
      </c>
      <c r="AQ38" s="451">
        <f>AC38</f>
        <v>0</v>
      </c>
      <c r="AR38" s="451"/>
      <c r="AS38" s="451"/>
      <c r="AT38" s="452"/>
    </row>
    <row r="39" spans="2:46" ht="4.5" customHeight="1">
      <c r="B39" s="61"/>
      <c r="C39" s="62"/>
      <c r="D39" s="4"/>
      <c r="E39" s="4"/>
      <c r="F39" s="4"/>
      <c r="G39" s="4"/>
      <c r="H39" s="4"/>
      <c r="I39" s="4"/>
      <c r="J39" s="4"/>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154"/>
      <c r="AR39" s="154"/>
      <c r="AS39" s="154"/>
      <c r="AT39" s="155"/>
    </row>
    <row r="40" spans="3:46" ht="4.5" customHeight="1">
      <c r="C40" s="44"/>
      <c r="D40" s="7"/>
      <c r="E40" s="7"/>
      <c r="F40" s="7"/>
      <c r="G40" s="7"/>
      <c r="H40" s="7"/>
      <c r="I40" s="7"/>
      <c r="J40" s="7"/>
      <c r="L40" s="2"/>
      <c r="M40" s="2"/>
      <c r="AQ40" s="156"/>
      <c r="AR40" s="156"/>
      <c r="AS40" s="156"/>
      <c r="AT40" s="156"/>
    </row>
    <row r="41" spans="1:46" ht="12.75">
      <c r="A41" s="21"/>
      <c r="B41" s="111">
        <v>6</v>
      </c>
      <c r="C41" s="112" t="s">
        <v>12</v>
      </c>
      <c r="D41" s="112"/>
      <c r="E41" s="112"/>
      <c r="F41" s="112"/>
      <c r="G41" s="112"/>
      <c r="H41" s="122"/>
      <c r="I41" s="123"/>
      <c r="J41" s="48"/>
      <c r="K41" s="48"/>
      <c r="L41" s="48"/>
      <c r="M41" s="50"/>
      <c r="N41" s="51"/>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157"/>
      <c r="AR41" s="157"/>
      <c r="AS41" s="157"/>
      <c r="AT41" s="158"/>
    </row>
    <row r="42" spans="1:46" ht="6" customHeight="1">
      <c r="A42" s="16"/>
      <c r="B42" s="64"/>
      <c r="C42" s="16"/>
      <c r="D42" s="16"/>
      <c r="E42" s="16"/>
      <c r="F42" s="16"/>
      <c r="G42" s="16"/>
      <c r="H42" s="16"/>
      <c r="I42" s="16"/>
      <c r="J42" s="9"/>
      <c r="K42" s="9"/>
      <c r="L42" s="23"/>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159"/>
      <c r="AR42" s="159"/>
      <c r="AS42" s="159"/>
      <c r="AT42" s="160"/>
    </row>
    <row r="43" spans="1:46" ht="13.5" thickBot="1">
      <c r="A43" s="25"/>
      <c r="B43" s="65"/>
      <c r="C43" s="363"/>
      <c r="D43" s="363"/>
      <c r="E43" s="16" t="s">
        <v>50</v>
      </c>
      <c r="F43" s="2"/>
      <c r="G43" s="2" t="s">
        <v>47</v>
      </c>
      <c r="H43" s="389"/>
      <c r="I43" s="389"/>
      <c r="J43" s="22" t="s">
        <v>51</v>
      </c>
      <c r="K43" s="22"/>
      <c r="L43" s="118" t="s">
        <v>47</v>
      </c>
      <c r="M43" s="407"/>
      <c r="N43" s="407"/>
      <c r="O43" s="2" t="s">
        <v>52</v>
      </c>
      <c r="P43" s="2"/>
      <c r="Q43" s="2"/>
      <c r="R43" s="2" t="s">
        <v>47</v>
      </c>
      <c r="S43" s="18" t="s">
        <v>41</v>
      </c>
      <c r="T43" s="380">
        <v>0.2</v>
      </c>
      <c r="U43" s="380"/>
      <c r="V43" s="380"/>
      <c r="W43" s="110" t="s">
        <v>53</v>
      </c>
      <c r="X43" s="110"/>
      <c r="Y43" s="2"/>
      <c r="Z43" s="2"/>
      <c r="AA43" s="2" t="s">
        <v>45</v>
      </c>
      <c r="AB43" s="106" t="s">
        <v>41</v>
      </c>
      <c r="AC43" s="453">
        <f>C43*H43*M43*T43</f>
        <v>0</v>
      </c>
      <c r="AD43" s="453"/>
      <c r="AE43" s="453"/>
      <c r="AF43" s="453"/>
      <c r="AG43" s="2"/>
      <c r="AH43" s="2"/>
      <c r="AI43" s="2"/>
      <c r="AJ43" s="2"/>
      <c r="AK43" s="2"/>
      <c r="AL43" s="2"/>
      <c r="AM43" s="2"/>
      <c r="AN43" s="2"/>
      <c r="AP43" s="107" t="s">
        <v>41</v>
      </c>
      <c r="AQ43" s="449">
        <f>AC43</f>
        <v>0</v>
      </c>
      <c r="AR43" s="449"/>
      <c r="AS43" s="449"/>
      <c r="AT43" s="450"/>
    </row>
    <row r="44" spans="2:46" ht="4.5" customHeight="1">
      <c r="B44" s="61"/>
      <c r="C44" s="66"/>
      <c r="D44" s="38"/>
      <c r="E44" s="38"/>
      <c r="F44" s="38"/>
      <c r="G44" s="38"/>
      <c r="H44" s="38"/>
      <c r="I44" s="38"/>
      <c r="J44" s="433"/>
      <c r="K44" s="433"/>
      <c r="L44" s="433"/>
      <c r="M44" s="433"/>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248"/>
      <c r="AR44" s="248"/>
      <c r="AS44" s="248"/>
      <c r="AT44" s="249"/>
    </row>
    <row r="45" spans="2:46" ht="9.75" customHeight="1">
      <c r="B45" s="2"/>
      <c r="C45" s="68"/>
      <c r="D45" s="2"/>
      <c r="E45" s="2"/>
      <c r="F45" s="2"/>
      <c r="G45" s="2"/>
      <c r="H45" s="2"/>
      <c r="I45" s="2"/>
      <c r="J45" s="42"/>
      <c r="K45" s="42"/>
      <c r="L45" s="42"/>
      <c r="M45" s="4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58"/>
      <c r="AR45" s="258"/>
      <c r="AS45" s="258"/>
      <c r="AT45" s="258"/>
    </row>
    <row r="46" spans="2:46" ht="12.75" customHeight="1">
      <c r="B46" s="434" t="s">
        <v>25</v>
      </c>
      <c r="C46" s="434"/>
      <c r="D46" s="434"/>
      <c r="E46" s="434"/>
      <c r="F46" s="434"/>
      <c r="G46" s="434"/>
      <c r="H46" s="434"/>
      <c r="I46" s="434"/>
      <c r="J46" s="434"/>
      <c r="K46" s="434"/>
      <c r="L46" s="434"/>
      <c r="M46" s="434"/>
      <c r="N46" s="434"/>
      <c r="O46" s="434"/>
      <c r="P46" s="434"/>
      <c r="AQ46" s="246"/>
      <c r="AR46" s="246"/>
      <c r="AS46" s="246"/>
      <c r="AT46" s="246"/>
    </row>
    <row r="47" spans="1:46" ht="12.75">
      <c r="A47" s="35"/>
      <c r="B47" s="105">
        <v>7</v>
      </c>
      <c r="C47" s="49" t="s">
        <v>10</v>
      </c>
      <c r="D47" s="49"/>
      <c r="E47" s="49"/>
      <c r="F47" s="70"/>
      <c r="G47" s="71"/>
      <c r="H47" s="50"/>
      <c r="I47" s="50"/>
      <c r="J47" s="72"/>
      <c r="K47" s="72"/>
      <c r="L47" s="72"/>
      <c r="M47" s="72"/>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256"/>
      <c r="AR47" s="256"/>
      <c r="AS47" s="256"/>
      <c r="AT47" s="257"/>
    </row>
    <row r="48" spans="1:46" ht="13.5" thickBot="1">
      <c r="A48" s="35"/>
      <c r="B48" s="73"/>
      <c r="C48" s="363"/>
      <c r="D48" s="363"/>
      <c r="E48" s="16" t="s">
        <v>50</v>
      </c>
      <c r="F48" s="2"/>
      <c r="G48" s="2" t="s">
        <v>47</v>
      </c>
      <c r="H48" s="389"/>
      <c r="I48" s="389"/>
      <c r="J48" s="22" t="s">
        <v>51</v>
      </c>
      <c r="K48" s="22"/>
      <c r="L48" s="118" t="s">
        <v>47</v>
      </c>
      <c r="M48" s="407"/>
      <c r="N48" s="407"/>
      <c r="O48" s="2" t="s">
        <v>52</v>
      </c>
      <c r="P48" s="2"/>
      <c r="Q48" s="2"/>
      <c r="R48" s="2" t="s">
        <v>47</v>
      </c>
      <c r="S48" s="18" t="s">
        <v>41</v>
      </c>
      <c r="T48" s="363">
        <v>0.48</v>
      </c>
      <c r="U48" s="363"/>
      <c r="V48" s="363"/>
      <c r="W48" s="110" t="s">
        <v>53</v>
      </c>
      <c r="X48" s="110"/>
      <c r="Y48" s="2"/>
      <c r="Z48" s="2"/>
      <c r="AA48" s="2" t="s">
        <v>45</v>
      </c>
      <c r="AB48" s="106" t="s">
        <v>41</v>
      </c>
      <c r="AC48" s="453">
        <f>C48*H48*M48*T48</f>
        <v>0</v>
      </c>
      <c r="AD48" s="453"/>
      <c r="AE48" s="453"/>
      <c r="AF48" s="453"/>
      <c r="AG48" s="2"/>
      <c r="AH48" s="2"/>
      <c r="AI48" s="2"/>
      <c r="AJ48" s="2"/>
      <c r="AK48" s="2"/>
      <c r="AL48" s="2"/>
      <c r="AM48" s="2"/>
      <c r="AN48" s="2"/>
      <c r="AP48" s="107" t="s">
        <v>41</v>
      </c>
      <c r="AQ48" s="449">
        <f>AC48</f>
        <v>0</v>
      </c>
      <c r="AR48" s="449"/>
      <c r="AS48" s="449"/>
      <c r="AT48" s="450"/>
    </row>
    <row r="49" spans="1:46" ht="4.5" customHeight="1">
      <c r="A49" s="35"/>
      <c r="B49" s="74"/>
      <c r="C49" s="75"/>
      <c r="D49" s="75"/>
      <c r="E49" s="75"/>
      <c r="F49" s="75"/>
      <c r="G49" s="76"/>
      <c r="H49" s="38"/>
      <c r="I49" s="38"/>
      <c r="J49" s="67"/>
      <c r="K49" s="67"/>
      <c r="L49" s="67"/>
      <c r="M49" s="6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248"/>
      <c r="AR49" s="248"/>
      <c r="AS49" s="248"/>
      <c r="AT49" s="249"/>
    </row>
    <row r="50" spans="1:46" ht="4.5" customHeight="1">
      <c r="A50" s="35"/>
      <c r="B50" s="69"/>
      <c r="C50" s="69"/>
      <c r="D50" s="69"/>
      <c r="E50" s="69"/>
      <c r="F50" s="69"/>
      <c r="G50" s="35"/>
      <c r="J50" s="42"/>
      <c r="K50" s="42"/>
      <c r="L50" s="42"/>
      <c r="M50" s="42"/>
      <c r="AQ50" s="246"/>
      <c r="AR50" s="246"/>
      <c r="AS50" s="246"/>
      <c r="AT50" s="246"/>
    </row>
    <row r="51" spans="1:46" ht="12.75">
      <c r="A51" s="35"/>
      <c r="B51" s="105">
        <v>8</v>
      </c>
      <c r="C51" s="49" t="s">
        <v>11</v>
      </c>
      <c r="D51" s="70"/>
      <c r="E51" s="70"/>
      <c r="F51" s="70"/>
      <c r="G51" s="71"/>
      <c r="H51" s="50"/>
      <c r="I51" s="50"/>
      <c r="J51" s="72"/>
      <c r="K51" s="72"/>
      <c r="L51" s="72"/>
      <c r="M51" s="72"/>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256"/>
      <c r="AR51" s="256"/>
      <c r="AS51" s="256"/>
      <c r="AT51" s="257"/>
    </row>
    <row r="52" spans="1:46" ht="6" customHeight="1">
      <c r="A52" s="35"/>
      <c r="B52" s="55"/>
      <c r="C52" s="2"/>
      <c r="D52" s="69"/>
      <c r="E52" s="69"/>
      <c r="F52" s="69"/>
      <c r="G52" s="22"/>
      <c r="H52" s="2"/>
      <c r="I52" s="2"/>
      <c r="J52" s="42"/>
      <c r="K52" s="42"/>
      <c r="L52" s="42"/>
      <c r="M52" s="4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58"/>
      <c r="AR52" s="258"/>
      <c r="AS52" s="258"/>
      <c r="AT52" s="259"/>
    </row>
    <row r="53" spans="1:46" ht="13.5" thickBot="1">
      <c r="A53" s="35"/>
      <c r="B53" s="55"/>
      <c r="C53" s="363"/>
      <c r="D53" s="363"/>
      <c r="E53" s="16" t="s">
        <v>50</v>
      </c>
      <c r="F53" s="2"/>
      <c r="G53" s="2" t="s">
        <v>47</v>
      </c>
      <c r="H53" s="389"/>
      <c r="I53" s="389"/>
      <c r="J53" s="22" t="s">
        <v>51</v>
      </c>
      <c r="K53" s="22"/>
      <c r="L53" s="118" t="s">
        <v>47</v>
      </c>
      <c r="M53" s="407"/>
      <c r="N53" s="407"/>
      <c r="O53" s="2" t="s">
        <v>52</v>
      </c>
      <c r="P53" s="2"/>
      <c r="Q53" s="2"/>
      <c r="R53" s="2" t="s">
        <v>47</v>
      </c>
      <c r="S53" s="18" t="s">
        <v>41</v>
      </c>
      <c r="T53" s="380">
        <v>1.49</v>
      </c>
      <c r="U53" s="380"/>
      <c r="V53" s="380"/>
      <c r="W53" s="110" t="s">
        <v>53</v>
      </c>
      <c r="X53" s="110"/>
      <c r="Y53" s="2"/>
      <c r="Z53" s="2"/>
      <c r="AA53" s="2" t="s">
        <v>45</v>
      </c>
      <c r="AB53" s="106" t="s">
        <v>41</v>
      </c>
      <c r="AC53" s="453">
        <f>C53*H53*M53*T53</f>
        <v>0</v>
      </c>
      <c r="AD53" s="453"/>
      <c r="AE53" s="453"/>
      <c r="AF53" s="453"/>
      <c r="AG53" s="2"/>
      <c r="AH53" s="2"/>
      <c r="AI53" s="2"/>
      <c r="AJ53" s="2"/>
      <c r="AK53" s="2"/>
      <c r="AL53" s="2"/>
      <c r="AM53" s="2"/>
      <c r="AN53" s="2"/>
      <c r="AP53" s="107" t="s">
        <v>41</v>
      </c>
      <c r="AQ53" s="449">
        <f>AC53</f>
        <v>0</v>
      </c>
      <c r="AR53" s="449"/>
      <c r="AS53" s="449"/>
      <c r="AT53" s="450"/>
    </row>
    <row r="54" spans="1:46" ht="4.5" customHeight="1">
      <c r="A54" s="35"/>
      <c r="B54" s="77"/>
      <c r="C54" s="79"/>
      <c r="D54" s="76"/>
      <c r="E54" s="76"/>
      <c r="F54" s="76"/>
      <c r="G54" s="76"/>
      <c r="H54" s="38"/>
      <c r="I54" s="38"/>
      <c r="J54" s="67"/>
      <c r="K54" s="67"/>
      <c r="L54" s="67"/>
      <c r="M54" s="67"/>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248"/>
      <c r="AR54" s="248"/>
      <c r="AS54" s="248"/>
      <c r="AT54" s="249"/>
    </row>
    <row r="55" spans="3:46" ht="4.5" customHeight="1">
      <c r="C55" s="34"/>
      <c r="J55" s="42"/>
      <c r="K55" s="42"/>
      <c r="L55" s="42"/>
      <c r="M55" s="42"/>
      <c r="AQ55" s="246"/>
      <c r="AR55" s="246"/>
      <c r="AS55" s="246"/>
      <c r="AT55" s="246"/>
    </row>
    <row r="56" spans="2:46" ht="13.5" customHeight="1">
      <c r="B56" s="111">
        <v>9</v>
      </c>
      <c r="C56" s="112" t="s">
        <v>12</v>
      </c>
      <c r="D56" s="50"/>
      <c r="E56" s="50"/>
      <c r="F56" s="50"/>
      <c r="G56" s="50"/>
      <c r="H56" s="50"/>
      <c r="I56" s="50"/>
      <c r="J56" s="72"/>
      <c r="K56" s="72"/>
      <c r="L56" s="72"/>
      <c r="M56" s="72"/>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256"/>
      <c r="AR56" s="256"/>
      <c r="AS56" s="256"/>
      <c r="AT56" s="257"/>
    </row>
    <row r="57" spans="2:46" ht="6" customHeight="1">
      <c r="B57" s="64"/>
      <c r="C57" s="16"/>
      <c r="D57" s="2"/>
      <c r="E57" s="2"/>
      <c r="F57" s="2"/>
      <c r="G57" s="2"/>
      <c r="H57" s="2"/>
      <c r="I57" s="2"/>
      <c r="J57" s="42"/>
      <c r="K57" s="42"/>
      <c r="L57" s="42"/>
      <c r="M57" s="4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58"/>
      <c r="AR57" s="258"/>
      <c r="AS57" s="258"/>
      <c r="AT57" s="259"/>
    </row>
    <row r="58" spans="2:46" ht="13.5" customHeight="1" thickBot="1">
      <c r="B58" s="65"/>
      <c r="C58" s="363"/>
      <c r="D58" s="363"/>
      <c r="E58" s="16" t="s">
        <v>50</v>
      </c>
      <c r="F58" s="2"/>
      <c r="G58" s="2" t="s">
        <v>47</v>
      </c>
      <c r="H58" s="389"/>
      <c r="I58" s="389"/>
      <c r="J58" s="22" t="s">
        <v>51</v>
      </c>
      <c r="K58" s="22"/>
      <c r="L58" s="118" t="s">
        <v>47</v>
      </c>
      <c r="M58" s="407"/>
      <c r="N58" s="407"/>
      <c r="O58" s="2" t="s">
        <v>52</v>
      </c>
      <c r="P58" s="2"/>
      <c r="Q58" s="2"/>
      <c r="R58" s="2" t="s">
        <v>47</v>
      </c>
      <c r="S58" s="18" t="s">
        <v>41</v>
      </c>
      <c r="T58" s="380">
        <v>0.2</v>
      </c>
      <c r="U58" s="380"/>
      <c r="V58" s="380"/>
      <c r="W58" s="110" t="s">
        <v>53</v>
      </c>
      <c r="X58" s="110"/>
      <c r="Y58" s="2"/>
      <c r="Z58" s="2"/>
      <c r="AA58" s="2" t="s">
        <v>45</v>
      </c>
      <c r="AB58" s="106" t="s">
        <v>41</v>
      </c>
      <c r="AC58" s="453">
        <f>C58*H58*M58*T58</f>
        <v>0</v>
      </c>
      <c r="AD58" s="453"/>
      <c r="AE58" s="453"/>
      <c r="AF58" s="453"/>
      <c r="AG58" s="2"/>
      <c r="AH58" s="2"/>
      <c r="AI58" s="2"/>
      <c r="AJ58" s="2"/>
      <c r="AK58" s="2"/>
      <c r="AL58" s="2"/>
      <c r="AM58" s="2"/>
      <c r="AN58" s="2"/>
      <c r="AP58" s="107" t="s">
        <v>41</v>
      </c>
      <c r="AQ58" s="449">
        <f>AC58</f>
        <v>0</v>
      </c>
      <c r="AR58" s="449"/>
      <c r="AS58" s="449"/>
      <c r="AT58" s="450"/>
    </row>
    <row r="59" spans="2:46" ht="4.5" customHeight="1">
      <c r="B59" s="61"/>
      <c r="C59" s="66"/>
      <c r="D59" s="38"/>
      <c r="E59" s="38"/>
      <c r="F59" s="38"/>
      <c r="G59" s="38"/>
      <c r="H59" s="38"/>
      <c r="I59" s="38"/>
      <c r="J59" s="67"/>
      <c r="K59" s="67"/>
      <c r="L59" s="67"/>
      <c r="M59" s="67"/>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57"/>
    </row>
    <row r="60" spans="2:14" ht="6.75" customHeight="1" thickBot="1">
      <c r="B60" s="2"/>
      <c r="C60" s="68"/>
      <c r="D60" s="2"/>
      <c r="E60" s="2"/>
      <c r="F60" s="2"/>
      <c r="G60" s="2"/>
      <c r="H60" s="2"/>
      <c r="I60" s="2"/>
      <c r="J60" s="42"/>
      <c r="K60" s="42"/>
      <c r="L60" s="42"/>
      <c r="M60" s="42"/>
      <c r="N60" s="2"/>
    </row>
    <row r="61" spans="11:47" ht="15.75" thickBot="1">
      <c r="K61" s="35"/>
      <c r="N61" s="83"/>
      <c r="AN61" s="84" t="s">
        <v>100</v>
      </c>
      <c r="AO61" s="446">
        <f>AQ33+AQ38+AQ43+AQ48+AQ53+AQ58</f>
        <v>0</v>
      </c>
      <c r="AP61" s="447"/>
      <c r="AQ61" s="447"/>
      <c r="AR61" s="447"/>
      <c r="AS61" s="447"/>
      <c r="AT61" s="448"/>
      <c r="AU61" s="47" t="s">
        <v>27</v>
      </c>
    </row>
    <row r="62" spans="11:14" ht="6" customHeight="1">
      <c r="K62" s="35"/>
      <c r="M62" s="59"/>
      <c r="N62" s="60"/>
    </row>
    <row r="63" spans="2:15" ht="15" customHeight="1">
      <c r="B63" s="133" t="s">
        <v>194</v>
      </c>
      <c r="F63" s="88"/>
      <c r="G63" s="88"/>
      <c r="H63" s="88"/>
      <c r="I63" s="88"/>
      <c r="J63" s="88"/>
      <c r="K63" s="88"/>
      <c r="L63" s="88"/>
      <c r="M63" s="88"/>
      <c r="N63" s="88"/>
      <c r="O63" s="88"/>
    </row>
    <row r="64" spans="1:46" ht="13.5" customHeight="1">
      <c r="A64" s="21"/>
      <c r="B64" s="111">
        <v>10</v>
      </c>
      <c r="C64" s="112" t="s">
        <v>92</v>
      </c>
      <c r="D64" s="122"/>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1"/>
    </row>
    <row r="65" spans="2:46" ht="6" customHeight="1">
      <c r="B65" s="5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53"/>
    </row>
    <row r="66" spans="2:46" ht="13.5" customHeight="1">
      <c r="B66" s="55"/>
      <c r="C66" s="2" t="s">
        <v>93</v>
      </c>
      <c r="D66" s="2"/>
      <c r="E66" s="2"/>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2" t="s">
        <v>45</v>
      </c>
      <c r="AD66" s="106" t="s">
        <v>41</v>
      </c>
      <c r="AE66" s="424"/>
      <c r="AF66" s="424"/>
      <c r="AG66" s="424"/>
      <c r="AH66" s="424"/>
      <c r="AI66" s="424"/>
      <c r="AJ66" s="424"/>
      <c r="AK66" s="2"/>
      <c r="AL66" s="2"/>
      <c r="AM66" s="2"/>
      <c r="AN66" s="2"/>
      <c r="AO66" s="2"/>
      <c r="AP66" s="2"/>
      <c r="AQ66" s="2"/>
      <c r="AR66" s="2"/>
      <c r="AS66" s="2"/>
      <c r="AT66" s="53"/>
    </row>
    <row r="67" spans="2:46" ht="13.5" customHeight="1" thickBot="1">
      <c r="B67" s="55"/>
      <c r="C67" s="2" t="s">
        <v>94</v>
      </c>
      <c r="D67" s="2"/>
      <c r="E67" s="2"/>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2" t="s">
        <v>45</v>
      </c>
      <c r="AD67" s="106" t="s">
        <v>41</v>
      </c>
      <c r="AE67" s="424"/>
      <c r="AF67" s="424"/>
      <c r="AG67" s="424"/>
      <c r="AH67" s="424"/>
      <c r="AI67" s="424"/>
      <c r="AJ67" s="424"/>
      <c r="AK67" s="2"/>
      <c r="AL67" s="2"/>
      <c r="AM67" s="2"/>
      <c r="AN67" s="2"/>
      <c r="AO67" s="2"/>
      <c r="AP67" s="107" t="s">
        <v>41</v>
      </c>
      <c r="AQ67" s="444">
        <f>AE67+AE66</f>
        <v>0</v>
      </c>
      <c r="AR67" s="444"/>
      <c r="AS67" s="444"/>
      <c r="AT67" s="445"/>
    </row>
    <row r="68" spans="2:46" ht="4.5" customHeight="1">
      <c r="B68" s="6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57"/>
    </row>
    <row r="69" spans="12:14" ht="6.75" customHeight="1" thickBot="1">
      <c r="L69" s="2"/>
      <c r="M69" s="2"/>
      <c r="N69" s="2"/>
    </row>
    <row r="70" spans="14:47" ht="15.75" thickBot="1">
      <c r="N70" s="83"/>
      <c r="AN70" s="84" t="s">
        <v>95</v>
      </c>
      <c r="AO70" s="456">
        <f>AQ67</f>
        <v>0</v>
      </c>
      <c r="AP70" s="457"/>
      <c r="AQ70" s="457"/>
      <c r="AR70" s="457"/>
      <c r="AS70" s="457"/>
      <c r="AT70" s="458"/>
      <c r="AU70" s="47" t="s">
        <v>28</v>
      </c>
    </row>
    <row r="71" spans="13:15" ht="14.25" thickBot="1">
      <c r="M71" s="81"/>
      <c r="N71" s="83"/>
      <c r="O71" s="82"/>
    </row>
    <row r="72" spans="9:48" ht="15.75" thickBot="1">
      <c r="I72" s="22"/>
      <c r="J72" s="22"/>
      <c r="K72" s="22"/>
      <c r="L72" s="22"/>
      <c r="M72" s="22"/>
      <c r="N72" s="83"/>
      <c r="O72" s="22"/>
      <c r="P72" s="22"/>
      <c r="Q72" s="22"/>
      <c r="AC72" s="191"/>
      <c r="AD72" s="191"/>
      <c r="AE72" s="191"/>
      <c r="AF72" s="191"/>
      <c r="AG72" s="191"/>
      <c r="AH72" s="191"/>
      <c r="AI72" s="191"/>
      <c r="AJ72" s="191"/>
      <c r="AK72" s="191"/>
      <c r="AL72" s="191"/>
      <c r="AM72" s="191"/>
      <c r="AN72" s="192" t="s">
        <v>29</v>
      </c>
      <c r="AO72" s="459">
        <f>AO25+AO61+AO70</f>
        <v>0</v>
      </c>
      <c r="AP72" s="460"/>
      <c r="AQ72" s="460"/>
      <c r="AR72" s="460"/>
      <c r="AS72" s="460"/>
      <c r="AT72" s="461"/>
      <c r="AU72" s="193" t="s">
        <v>30</v>
      </c>
      <c r="AV72" s="191"/>
    </row>
    <row r="73" spans="1:47" ht="9.75" customHeight="1">
      <c r="A73" s="2"/>
      <c r="B73" s="2"/>
      <c r="C73" s="2"/>
      <c r="D73" s="2"/>
      <c r="E73" s="2"/>
      <c r="F73" s="2"/>
      <c r="G73" s="2"/>
      <c r="H73" s="2"/>
      <c r="I73" s="2"/>
      <c r="J73" s="22"/>
      <c r="K73" s="22"/>
      <c r="L73" s="22"/>
      <c r="M73" s="86"/>
      <c r="N73" s="83"/>
      <c r="O73" s="98"/>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9" customHeight="1">
      <c r="A74" s="2"/>
      <c r="B74" s="2"/>
      <c r="C74" s="2"/>
      <c r="D74" s="2"/>
      <c r="E74" s="2"/>
      <c r="F74" s="2"/>
      <c r="G74" s="2"/>
      <c r="H74" s="2"/>
      <c r="I74" s="2"/>
      <c r="J74" s="22"/>
      <c r="K74" s="22"/>
      <c r="L74" s="22"/>
      <c r="M74" s="86"/>
      <c r="N74" s="83"/>
      <c r="O74" s="98"/>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5" ht="17.25">
      <c r="A75" s="127" t="s">
        <v>286</v>
      </c>
      <c r="B75" s="47"/>
      <c r="C75" s="9"/>
      <c r="D75" s="9"/>
      <c r="E75" s="9"/>
    </row>
    <row r="76" spans="1:47" ht="38.25" customHeight="1">
      <c r="A76" s="417" t="s">
        <v>195</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103"/>
    </row>
    <row r="77" spans="2:15" ht="15">
      <c r="B77" s="133" t="s">
        <v>208</v>
      </c>
      <c r="J77" s="35"/>
      <c r="K77" s="35"/>
      <c r="L77" s="35"/>
      <c r="M77" s="81"/>
      <c r="N77" s="83"/>
      <c r="O77" s="82"/>
    </row>
    <row r="78" spans="2:46" ht="13.5" customHeight="1" thickBot="1">
      <c r="B78" s="100">
        <v>11</v>
      </c>
      <c r="C78" s="101" t="s">
        <v>32</v>
      </c>
      <c r="D78" s="50"/>
      <c r="E78" s="50"/>
      <c r="F78" s="50"/>
      <c r="G78" s="50"/>
      <c r="H78" s="50"/>
      <c r="I78" s="50"/>
      <c r="J78" s="71"/>
      <c r="K78" s="71"/>
      <c r="L78" s="71"/>
      <c r="M78" s="85"/>
      <c r="N78" s="125"/>
      <c r="O78" s="128"/>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131" t="s">
        <v>41</v>
      </c>
      <c r="AQ78" s="412"/>
      <c r="AR78" s="412"/>
      <c r="AS78" s="412"/>
      <c r="AT78" s="413"/>
    </row>
    <row r="79" spans="2:46" ht="4.5" customHeight="1">
      <c r="B79" s="92"/>
      <c r="C79" s="89"/>
      <c r="D79" s="38"/>
      <c r="E79" s="38"/>
      <c r="F79" s="38"/>
      <c r="G79" s="38"/>
      <c r="H79" s="38"/>
      <c r="I79" s="38"/>
      <c r="J79" s="76"/>
      <c r="K79" s="76"/>
      <c r="L79" s="76"/>
      <c r="M79" s="87"/>
      <c r="N79" s="129"/>
      <c r="O79" s="130"/>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248"/>
      <c r="AR79" s="248"/>
      <c r="AS79" s="248"/>
      <c r="AT79" s="249"/>
    </row>
    <row r="80" spans="2:46" ht="4.5" customHeight="1">
      <c r="B80" s="90"/>
      <c r="C80" s="90"/>
      <c r="J80" s="35"/>
      <c r="K80" s="35"/>
      <c r="L80" s="35"/>
      <c r="M80" s="81"/>
      <c r="N80" s="83"/>
      <c r="O80" s="82"/>
      <c r="AQ80" s="246"/>
      <c r="AR80" s="246"/>
      <c r="AS80" s="246"/>
      <c r="AT80" s="246"/>
    </row>
    <row r="81" spans="2:46" ht="13.5" customHeight="1" thickBot="1">
      <c r="B81" s="100">
        <v>12</v>
      </c>
      <c r="C81" s="101" t="s">
        <v>31</v>
      </c>
      <c r="D81" s="50"/>
      <c r="E81" s="50"/>
      <c r="F81" s="50"/>
      <c r="G81" s="50"/>
      <c r="H81" s="50"/>
      <c r="I81" s="50"/>
      <c r="J81" s="71"/>
      <c r="K81" s="71"/>
      <c r="L81" s="71"/>
      <c r="M81" s="85"/>
      <c r="N81" s="132"/>
      <c r="O81" s="132"/>
      <c r="P81" s="132"/>
      <c r="Q81" s="132"/>
      <c r="R81" s="132"/>
      <c r="S81" s="50"/>
      <c r="T81" s="50"/>
      <c r="U81" s="50"/>
      <c r="V81" s="50"/>
      <c r="W81" s="50"/>
      <c r="X81" s="50"/>
      <c r="Y81" s="50"/>
      <c r="Z81" s="50"/>
      <c r="AA81" s="50"/>
      <c r="AB81" s="50"/>
      <c r="AC81" s="50"/>
      <c r="AD81" s="50"/>
      <c r="AE81" s="50"/>
      <c r="AF81" s="50"/>
      <c r="AG81" s="50"/>
      <c r="AH81" s="50"/>
      <c r="AI81" s="50"/>
      <c r="AJ81" s="50"/>
      <c r="AK81" s="50"/>
      <c r="AL81" s="50"/>
      <c r="AM81" s="50"/>
      <c r="AN81" s="50"/>
      <c r="AO81" s="50"/>
      <c r="AP81" s="131" t="s">
        <v>41</v>
      </c>
      <c r="AQ81" s="412"/>
      <c r="AR81" s="412"/>
      <c r="AS81" s="412"/>
      <c r="AT81" s="413"/>
    </row>
    <row r="82" spans="2:46" ht="4.5" customHeight="1">
      <c r="B82" s="92"/>
      <c r="C82" s="89"/>
      <c r="D82" s="38"/>
      <c r="E82" s="38"/>
      <c r="F82" s="38"/>
      <c r="G82" s="38"/>
      <c r="H82" s="38"/>
      <c r="I82" s="38"/>
      <c r="J82" s="76"/>
      <c r="K82" s="76"/>
      <c r="L82" s="76"/>
      <c r="M82" s="87"/>
      <c r="N82" s="129"/>
      <c r="O82" s="130"/>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248"/>
      <c r="AR82" s="248"/>
      <c r="AS82" s="248"/>
      <c r="AT82" s="249"/>
    </row>
    <row r="83" spans="2:46" ht="4.5" customHeight="1">
      <c r="B83" s="90"/>
      <c r="C83" s="90"/>
      <c r="J83" s="35"/>
      <c r="K83" s="35"/>
      <c r="L83" s="35"/>
      <c r="M83" s="81"/>
      <c r="N83" s="83"/>
      <c r="O83" s="82"/>
      <c r="AQ83" s="246"/>
      <c r="AR83" s="246"/>
      <c r="AS83" s="246"/>
      <c r="AT83" s="246"/>
    </row>
    <row r="84" spans="2:46" ht="13.5" customHeight="1" thickBot="1">
      <c r="B84" s="100">
        <v>13</v>
      </c>
      <c r="C84" s="101" t="s">
        <v>33</v>
      </c>
      <c r="D84" s="50"/>
      <c r="E84" s="50"/>
      <c r="F84" s="50"/>
      <c r="G84" s="50"/>
      <c r="H84" s="50"/>
      <c r="I84" s="50"/>
      <c r="J84" s="71"/>
      <c r="K84" s="71"/>
      <c r="L84" s="71"/>
      <c r="M84" s="85"/>
      <c r="N84" s="132"/>
      <c r="O84" s="132"/>
      <c r="P84" s="132"/>
      <c r="Q84" s="132"/>
      <c r="R84" s="132"/>
      <c r="S84" s="50"/>
      <c r="T84" s="50"/>
      <c r="U84" s="50"/>
      <c r="V84" s="50"/>
      <c r="W84" s="50"/>
      <c r="X84" s="50"/>
      <c r="Y84" s="50"/>
      <c r="Z84" s="50"/>
      <c r="AA84" s="50"/>
      <c r="AB84" s="50"/>
      <c r="AC84" s="50"/>
      <c r="AD84" s="50"/>
      <c r="AE84" s="50"/>
      <c r="AF84" s="50"/>
      <c r="AG84" s="50"/>
      <c r="AH84" s="50"/>
      <c r="AI84" s="50"/>
      <c r="AJ84" s="50"/>
      <c r="AK84" s="50"/>
      <c r="AL84" s="50"/>
      <c r="AM84" s="50"/>
      <c r="AN84" s="50"/>
      <c r="AO84" s="50"/>
      <c r="AP84" s="131" t="s">
        <v>41</v>
      </c>
      <c r="AQ84" s="412"/>
      <c r="AR84" s="412"/>
      <c r="AS84" s="412"/>
      <c r="AT84" s="413"/>
    </row>
    <row r="85" spans="2:46" ht="4.5" customHeight="1">
      <c r="B85" s="92"/>
      <c r="C85" s="89"/>
      <c r="D85" s="38"/>
      <c r="E85" s="38"/>
      <c r="F85" s="38"/>
      <c r="G85" s="38"/>
      <c r="H85" s="38"/>
      <c r="I85" s="38"/>
      <c r="J85" s="76"/>
      <c r="K85" s="76"/>
      <c r="L85" s="76"/>
      <c r="M85" s="87"/>
      <c r="N85" s="129"/>
      <c r="O85" s="130"/>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248"/>
      <c r="AR85" s="248"/>
      <c r="AS85" s="248"/>
      <c r="AT85" s="249"/>
    </row>
    <row r="86" spans="2:46" ht="4.5" customHeight="1">
      <c r="B86" s="90"/>
      <c r="C86" s="90"/>
      <c r="J86" s="35"/>
      <c r="K86" s="35"/>
      <c r="L86" s="35"/>
      <c r="M86" s="81"/>
      <c r="N86" s="83"/>
      <c r="O86" s="82"/>
      <c r="AQ86" s="246"/>
      <c r="AR86" s="246"/>
      <c r="AS86" s="246"/>
      <c r="AT86" s="246"/>
    </row>
    <row r="87" spans="2:46" ht="13.5" customHeight="1" thickBot="1">
      <c r="B87" s="100">
        <v>14</v>
      </c>
      <c r="C87" s="101" t="s">
        <v>34</v>
      </c>
      <c r="D87" s="50"/>
      <c r="E87" s="50"/>
      <c r="F87" s="50"/>
      <c r="G87" s="50"/>
      <c r="H87" s="50"/>
      <c r="I87" s="50"/>
      <c r="J87" s="71"/>
      <c r="K87" s="71"/>
      <c r="L87" s="71"/>
      <c r="M87" s="85"/>
      <c r="N87" s="132"/>
      <c r="O87" s="132"/>
      <c r="P87" s="132"/>
      <c r="Q87" s="132"/>
      <c r="R87" s="132"/>
      <c r="S87" s="50"/>
      <c r="T87" s="50"/>
      <c r="U87" s="50"/>
      <c r="V87" s="50"/>
      <c r="W87" s="50"/>
      <c r="X87" s="50"/>
      <c r="Y87" s="50"/>
      <c r="Z87" s="50"/>
      <c r="AA87" s="50"/>
      <c r="AB87" s="50"/>
      <c r="AC87" s="50"/>
      <c r="AD87" s="50"/>
      <c r="AE87" s="50"/>
      <c r="AF87" s="50"/>
      <c r="AG87" s="50"/>
      <c r="AH87" s="50"/>
      <c r="AI87" s="50"/>
      <c r="AJ87" s="50"/>
      <c r="AK87" s="50"/>
      <c r="AL87" s="50"/>
      <c r="AM87" s="50"/>
      <c r="AN87" s="50"/>
      <c r="AO87" s="50"/>
      <c r="AP87" s="131" t="s">
        <v>41</v>
      </c>
      <c r="AQ87" s="412"/>
      <c r="AR87" s="412"/>
      <c r="AS87" s="412"/>
      <c r="AT87" s="413"/>
    </row>
    <row r="88" spans="2:46" ht="4.5" customHeight="1">
      <c r="B88" s="61"/>
      <c r="C88" s="38"/>
      <c r="D88" s="38"/>
      <c r="E88" s="38"/>
      <c r="F88" s="38"/>
      <c r="G88" s="38"/>
      <c r="H88" s="38"/>
      <c r="I88" s="38"/>
      <c r="J88" s="76"/>
      <c r="K88" s="76"/>
      <c r="L88" s="76"/>
      <c r="M88" s="87"/>
      <c r="N88" s="129"/>
      <c r="O88" s="130"/>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248"/>
      <c r="AR88" s="248"/>
      <c r="AS88" s="248"/>
      <c r="AT88" s="249"/>
    </row>
    <row r="89" spans="2:46" ht="4.5" customHeight="1">
      <c r="B89" s="2"/>
      <c r="C89" s="2"/>
      <c r="D89" s="2"/>
      <c r="E89" s="2"/>
      <c r="F89" s="2"/>
      <c r="G89" s="2"/>
      <c r="H89" s="2"/>
      <c r="I89" s="2"/>
      <c r="J89" s="22"/>
      <c r="K89" s="22"/>
      <c r="L89" s="22"/>
      <c r="M89" s="86"/>
      <c r="N89" s="83"/>
      <c r="O89" s="98"/>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58"/>
      <c r="AR89" s="258"/>
      <c r="AS89" s="258"/>
      <c r="AT89" s="258"/>
    </row>
    <row r="90" spans="2:46" ht="13.5" customHeight="1" thickBot="1">
      <c r="B90" s="100">
        <v>15</v>
      </c>
      <c r="C90" s="101" t="s">
        <v>197</v>
      </c>
      <c r="D90" s="50"/>
      <c r="E90" s="50"/>
      <c r="F90" s="50"/>
      <c r="G90" s="50"/>
      <c r="H90" s="50"/>
      <c r="I90" s="50"/>
      <c r="J90" s="71"/>
      <c r="K90" s="71"/>
      <c r="L90" s="71"/>
      <c r="M90" s="85"/>
      <c r="N90" s="132"/>
      <c r="O90" s="132"/>
      <c r="P90" s="132"/>
      <c r="Q90" s="132"/>
      <c r="R90" s="132"/>
      <c r="S90" s="50"/>
      <c r="T90" s="50"/>
      <c r="U90" s="50"/>
      <c r="V90" s="50"/>
      <c r="W90" s="50"/>
      <c r="X90" s="50"/>
      <c r="Y90" s="50"/>
      <c r="Z90" s="50"/>
      <c r="AA90" s="50"/>
      <c r="AB90" s="50"/>
      <c r="AC90" s="50"/>
      <c r="AD90" s="50"/>
      <c r="AE90" s="50"/>
      <c r="AF90" s="50"/>
      <c r="AG90" s="50"/>
      <c r="AH90" s="50"/>
      <c r="AI90" s="50"/>
      <c r="AJ90" s="50"/>
      <c r="AK90" s="50"/>
      <c r="AL90" s="50"/>
      <c r="AM90" s="50"/>
      <c r="AN90" s="50"/>
      <c r="AO90" s="50"/>
      <c r="AP90" s="131" t="s">
        <v>41</v>
      </c>
      <c r="AQ90" s="412"/>
      <c r="AR90" s="412"/>
      <c r="AS90" s="412"/>
      <c r="AT90" s="413"/>
    </row>
    <row r="91" spans="2:46" ht="4.5" customHeight="1">
      <c r="B91" s="61"/>
      <c r="C91" s="38"/>
      <c r="D91" s="38"/>
      <c r="E91" s="38"/>
      <c r="F91" s="38"/>
      <c r="G91" s="38"/>
      <c r="H91" s="38"/>
      <c r="I91" s="38"/>
      <c r="J91" s="76"/>
      <c r="K91" s="76"/>
      <c r="L91" s="76"/>
      <c r="M91" s="87"/>
      <c r="N91" s="129"/>
      <c r="O91" s="130"/>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57"/>
    </row>
    <row r="92" spans="2:46" ht="4.5" customHeight="1">
      <c r="B92" s="2"/>
      <c r="C92" s="2"/>
      <c r="D92" s="2"/>
      <c r="E92" s="2"/>
      <c r="F92" s="2"/>
      <c r="G92" s="2"/>
      <c r="H92" s="2"/>
      <c r="I92" s="2"/>
      <c r="J92" s="22"/>
      <c r="K92" s="22"/>
      <c r="L92" s="22"/>
      <c r="M92" s="86"/>
      <c r="N92" s="83"/>
      <c r="O92" s="98"/>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2:15" ht="6.75" customHeight="1" thickBot="1">
      <c r="B93" s="2"/>
      <c r="C93" s="2"/>
      <c r="D93" s="2"/>
      <c r="E93" s="2"/>
      <c r="F93" s="2"/>
      <c r="G93" s="2"/>
      <c r="H93" s="2"/>
      <c r="I93" s="2"/>
      <c r="J93" s="22"/>
      <c r="K93" s="22"/>
      <c r="L93" s="22"/>
      <c r="M93" s="86"/>
      <c r="N93" s="83"/>
      <c r="O93" s="82"/>
    </row>
    <row r="94" spans="14:47" ht="15.75" thickBot="1">
      <c r="N94" s="83"/>
      <c r="AN94" s="84" t="s">
        <v>215</v>
      </c>
      <c r="AO94" s="446">
        <f>AQ78+AQ81+AQ84+AQ87+AQ90</f>
        <v>0</v>
      </c>
      <c r="AP94" s="447"/>
      <c r="AQ94" s="447"/>
      <c r="AR94" s="447"/>
      <c r="AS94" s="447"/>
      <c r="AT94" s="448"/>
      <c r="AU94" s="47" t="s">
        <v>35</v>
      </c>
    </row>
    <row r="95" spans="2:15" ht="21.75" customHeight="1">
      <c r="B95" s="2"/>
      <c r="C95" s="2"/>
      <c r="D95" s="2"/>
      <c r="E95" s="2"/>
      <c r="F95" s="2"/>
      <c r="G95" s="2"/>
      <c r="H95" s="2"/>
      <c r="I95" s="2"/>
      <c r="J95" s="22"/>
      <c r="K95" s="22"/>
      <c r="L95" s="22"/>
      <c r="M95" s="86"/>
      <c r="N95" s="83"/>
      <c r="O95" s="82"/>
    </row>
    <row r="96" spans="1:14" ht="15" customHeight="1">
      <c r="A96" s="20"/>
      <c r="B96" s="133" t="s">
        <v>287</v>
      </c>
      <c r="C96" s="20"/>
      <c r="D96" s="20"/>
      <c r="E96" s="20"/>
      <c r="F96" s="20"/>
      <c r="G96" s="16"/>
      <c r="H96" s="16"/>
      <c r="I96" s="16"/>
      <c r="J96" s="16"/>
      <c r="K96" s="16"/>
      <c r="L96" s="16"/>
      <c r="M96" s="14"/>
      <c r="N96" s="2"/>
    </row>
    <row r="97" spans="1:47" ht="90.75" customHeight="1">
      <c r="A97" s="2"/>
      <c r="B97" s="428" t="s">
        <v>196</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216"/>
    </row>
    <row r="98" spans="1:46" ht="13.5" customHeight="1">
      <c r="A98" s="20"/>
      <c r="B98" s="421" t="s">
        <v>301</v>
      </c>
      <c r="C98" s="422"/>
      <c r="D98" s="422"/>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3"/>
    </row>
    <row r="99" spans="1:47" ht="4.5" customHeight="1">
      <c r="A99" s="21"/>
      <c r="B99" s="80"/>
      <c r="C99" s="80"/>
      <c r="D99" s="80"/>
      <c r="E99" s="80"/>
      <c r="F99" s="80"/>
      <c r="G99" s="80"/>
      <c r="H99" s="80"/>
      <c r="I99" s="80"/>
      <c r="J99" s="80"/>
      <c r="K99" s="80"/>
      <c r="L99" s="80"/>
      <c r="M99" s="80"/>
      <c r="N99" s="80"/>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row>
    <row r="100" spans="2:21" ht="13.5" customHeight="1">
      <c r="B100" s="408" t="s">
        <v>38</v>
      </c>
      <c r="C100" s="408"/>
      <c r="D100" s="408"/>
      <c r="E100" s="408"/>
      <c r="F100" s="408"/>
      <c r="G100" s="408"/>
      <c r="H100" s="408"/>
      <c r="I100" s="408"/>
      <c r="J100" s="408"/>
      <c r="K100" s="408"/>
      <c r="L100" s="408"/>
      <c r="M100" s="408"/>
      <c r="N100" s="408"/>
      <c r="O100" s="408"/>
      <c r="P100" s="408"/>
      <c r="Q100" s="408"/>
      <c r="R100" s="136"/>
      <c r="S100" s="136"/>
      <c r="T100" s="136"/>
      <c r="U100" s="35"/>
    </row>
    <row r="101" spans="1:46" ht="13.5" customHeight="1">
      <c r="A101" s="11"/>
      <c r="B101" s="100">
        <v>16</v>
      </c>
      <c r="C101" s="101" t="s">
        <v>16</v>
      </c>
      <c r="D101" s="122"/>
      <c r="E101" s="122"/>
      <c r="F101" s="122"/>
      <c r="G101" s="122"/>
      <c r="H101" s="122"/>
      <c r="I101" s="122"/>
      <c r="J101" s="48"/>
      <c r="K101" s="50"/>
      <c r="L101" s="50"/>
      <c r="M101" s="123"/>
      <c r="N101" s="125"/>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1"/>
    </row>
    <row r="102" spans="1:46" ht="13.5" customHeight="1" thickBot="1">
      <c r="A102" s="11"/>
      <c r="B102" s="91"/>
      <c r="C102" s="363"/>
      <c r="D102" s="363"/>
      <c r="E102" s="16" t="s">
        <v>50</v>
      </c>
      <c r="F102" s="2"/>
      <c r="G102" s="2" t="s">
        <v>47</v>
      </c>
      <c r="H102" s="389"/>
      <c r="I102" s="389"/>
      <c r="J102" s="22" t="s">
        <v>51</v>
      </c>
      <c r="K102" s="22"/>
      <c r="L102" s="118" t="s">
        <v>47</v>
      </c>
      <c r="M102" s="407"/>
      <c r="N102" s="407"/>
      <c r="O102" s="2" t="s">
        <v>52</v>
      </c>
      <c r="P102" s="2"/>
      <c r="Q102" s="2"/>
      <c r="R102" s="2" t="s">
        <v>47</v>
      </c>
      <c r="S102" s="18" t="s">
        <v>41</v>
      </c>
      <c r="T102" s="363">
        <v>1.32</v>
      </c>
      <c r="U102" s="363"/>
      <c r="V102" s="363"/>
      <c r="W102" t="s">
        <v>47</v>
      </c>
      <c r="X102" s="342"/>
      <c r="Y102" s="342"/>
      <c r="Z102" t="s">
        <v>61</v>
      </c>
      <c r="AG102" s="2" t="s">
        <v>45</v>
      </c>
      <c r="AH102" s="106" t="s">
        <v>41</v>
      </c>
      <c r="AI102" s="453">
        <f>C102*H102*M102*T102*X102</f>
        <v>0</v>
      </c>
      <c r="AJ102" s="453"/>
      <c r="AK102" s="453"/>
      <c r="AL102" s="453"/>
      <c r="AM102" s="2"/>
      <c r="AN102" s="2"/>
      <c r="AP102" s="107" t="s">
        <v>41</v>
      </c>
      <c r="AQ102" s="451">
        <f>AI102</f>
        <v>0</v>
      </c>
      <c r="AR102" s="451"/>
      <c r="AS102" s="451"/>
      <c r="AT102" s="452"/>
    </row>
    <row r="103" spans="2:46" ht="4.5" customHeight="1">
      <c r="B103" s="61"/>
      <c r="C103" s="38"/>
      <c r="D103" s="38"/>
      <c r="E103" s="38"/>
      <c r="F103" s="38"/>
      <c r="G103" s="38"/>
      <c r="H103" s="38"/>
      <c r="I103" s="38"/>
      <c r="J103" s="38"/>
      <c r="K103" s="38"/>
      <c r="L103" s="38"/>
      <c r="M103" s="41"/>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263"/>
      <c r="AR103" s="263"/>
      <c r="AS103" s="263"/>
      <c r="AT103" s="264"/>
    </row>
    <row r="104" spans="1:46" ht="4.5" customHeight="1">
      <c r="A104" s="13"/>
      <c r="B104" s="13"/>
      <c r="C104" s="13"/>
      <c r="D104" s="13"/>
      <c r="E104" s="13"/>
      <c r="F104" s="13"/>
      <c r="G104" s="13"/>
      <c r="H104" s="13"/>
      <c r="I104" s="13"/>
      <c r="J104" s="13"/>
      <c r="K104" s="13"/>
      <c r="L104" s="13"/>
      <c r="AQ104" s="262"/>
      <c r="AR104" s="262"/>
      <c r="AS104" s="262"/>
      <c r="AT104" s="262"/>
    </row>
    <row r="105" spans="1:46" ht="13.5" customHeight="1">
      <c r="A105" s="11"/>
      <c r="B105" s="100">
        <v>17</v>
      </c>
      <c r="C105" s="101" t="s">
        <v>17</v>
      </c>
      <c r="D105" s="122"/>
      <c r="E105" s="122"/>
      <c r="F105" s="122"/>
      <c r="G105" s="122"/>
      <c r="H105" s="122"/>
      <c r="I105" s="122"/>
      <c r="J105" s="48"/>
      <c r="K105" s="50"/>
      <c r="L105" s="50"/>
      <c r="M105" s="123"/>
      <c r="N105" s="125"/>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267"/>
      <c r="AR105" s="267"/>
      <c r="AS105" s="267"/>
      <c r="AT105" s="268"/>
    </row>
    <row r="106" spans="1:46" ht="13.5" customHeight="1" thickBot="1">
      <c r="A106" s="11"/>
      <c r="B106" s="91"/>
      <c r="C106" s="363"/>
      <c r="D106" s="363"/>
      <c r="E106" s="16" t="s">
        <v>50</v>
      </c>
      <c r="F106" s="2"/>
      <c r="G106" s="2" t="s">
        <v>47</v>
      </c>
      <c r="H106" s="389"/>
      <c r="I106" s="389"/>
      <c r="J106" s="22" t="s">
        <v>51</v>
      </c>
      <c r="K106" s="22"/>
      <c r="L106" s="118" t="s">
        <v>47</v>
      </c>
      <c r="M106" s="407"/>
      <c r="N106" s="407"/>
      <c r="O106" s="2" t="s">
        <v>52</v>
      </c>
      <c r="P106" s="2"/>
      <c r="Q106" s="2"/>
      <c r="R106" s="2" t="s">
        <v>47</v>
      </c>
      <c r="S106" s="18" t="s">
        <v>41</v>
      </c>
      <c r="T106" s="380">
        <v>2.48</v>
      </c>
      <c r="U106" s="380"/>
      <c r="V106" s="380"/>
      <c r="W106" t="s">
        <v>47</v>
      </c>
      <c r="X106" s="342"/>
      <c r="Y106" s="342"/>
      <c r="Z106" t="s">
        <v>62</v>
      </c>
      <c r="AF106" s="2" t="s">
        <v>45</v>
      </c>
      <c r="AG106" s="106" t="s">
        <v>41</v>
      </c>
      <c r="AH106" s="453">
        <f>C106*H106*M106*T106*X106</f>
        <v>0</v>
      </c>
      <c r="AI106" s="453"/>
      <c r="AJ106" s="453"/>
      <c r="AK106" s="453"/>
      <c r="AM106" s="2"/>
      <c r="AN106" s="2"/>
      <c r="AP106" s="107" t="s">
        <v>41</v>
      </c>
      <c r="AQ106" s="451">
        <f>AH106</f>
        <v>0</v>
      </c>
      <c r="AR106" s="451"/>
      <c r="AS106" s="451"/>
      <c r="AT106" s="452"/>
    </row>
    <row r="107" spans="2:46" ht="4.5" customHeight="1">
      <c r="B107" s="61"/>
      <c r="C107" s="38"/>
      <c r="D107" s="38"/>
      <c r="E107" s="38"/>
      <c r="F107" s="38"/>
      <c r="G107" s="38"/>
      <c r="H107" s="38"/>
      <c r="I107" s="38"/>
      <c r="J107" s="38"/>
      <c r="K107" s="38"/>
      <c r="L107" s="38"/>
      <c r="M107" s="41"/>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263"/>
      <c r="AR107" s="263"/>
      <c r="AS107" s="263"/>
      <c r="AT107" s="264"/>
    </row>
    <row r="108" spans="43:46" ht="4.5" customHeight="1">
      <c r="AQ108" s="262"/>
      <c r="AR108" s="262"/>
      <c r="AS108" s="262"/>
      <c r="AT108" s="262"/>
    </row>
    <row r="109" spans="1:46" ht="13.5" customHeight="1">
      <c r="A109" s="11"/>
      <c r="B109" s="100">
        <v>18</v>
      </c>
      <c r="C109" s="101" t="s">
        <v>37</v>
      </c>
      <c r="D109" s="122"/>
      <c r="E109" s="122"/>
      <c r="F109" s="122"/>
      <c r="G109" s="122"/>
      <c r="H109" s="122"/>
      <c r="I109" s="122"/>
      <c r="J109" s="48"/>
      <c r="K109" s="50"/>
      <c r="L109" s="50"/>
      <c r="M109" s="123"/>
      <c r="N109" s="125"/>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267"/>
      <c r="AR109" s="267"/>
      <c r="AS109" s="267"/>
      <c r="AT109" s="268"/>
    </row>
    <row r="110" spans="1:46" ht="13.5" customHeight="1" thickBot="1">
      <c r="A110" s="11"/>
      <c r="B110" s="91"/>
      <c r="C110" s="363"/>
      <c r="D110" s="363"/>
      <c r="E110" s="16" t="s">
        <v>50</v>
      </c>
      <c r="F110" s="2"/>
      <c r="G110" s="2" t="s">
        <v>47</v>
      </c>
      <c r="H110" s="389"/>
      <c r="I110" s="389"/>
      <c r="J110" s="22" t="s">
        <v>51</v>
      </c>
      <c r="K110" s="22"/>
      <c r="L110" s="118" t="s">
        <v>47</v>
      </c>
      <c r="M110" s="407"/>
      <c r="N110" s="407"/>
      <c r="O110" s="2" t="s">
        <v>52</v>
      </c>
      <c r="P110" s="2"/>
      <c r="Q110" s="2"/>
      <c r="R110" s="2" t="s">
        <v>47</v>
      </c>
      <c r="S110" s="18" t="s">
        <v>41</v>
      </c>
      <c r="T110" s="363">
        <v>0.74</v>
      </c>
      <c r="U110" s="363"/>
      <c r="V110" s="363"/>
      <c r="W110" t="s">
        <v>47</v>
      </c>
      <c r="X110" s="342"/>
      <c r="Y110" s="342"/>
      <c r="Z110" t="s">
        <v>63</v>
      </c>
      <c r="AF110" s="2" t="s">
        <v>45</v>
      </c>
      <c r="AG110" s="106" t="s">
        <v>41</v>
      </c>
      <c r="AH110" s="453">
        <f>C110*H110*M110*T110*X110</f>
        <v>0</v>
      </c>
      <c r="AI110" s="453"/>
      <c r="AJ110" s="453"/>
      <c r="AK110" s="453"/>
      <c r="AL110" s="110"/>
      <c r="AM110" s="2"/>
      <c r="AN110" s="2"/>
      <c r="AP110" s="107" t="s">
        <v>41</v>
      </c>
      <c r="AQ110" s="451">
        <f>AH110</f>
        <v>0</v>
      </c>
      <c r="AR110" s="451"/>
      <c r="AS110" s="451"/>
      <c r="AT110" s="452"/>
    </row>
    <row r="111" spans="2:46" ht="4.5" customHeight="1">
      <c r="B111" s="61"/>
      <c r="C111" s="38"/>
      <c r="D111" s="38"/>
      <c r="E111" s="38"/>
      <c r="F111" s="38"/>
      <c r="G111" s="38"/>
      <c r="H111" s="38"/>
      <c r="I111" s="38"/>
      <c r="J111" s="38"/>
      <c r="K111" s="38"/>
      <c r="L111" s="38"/>
      <c r="M111" s="41"/>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263"/>
      <c r="AR111" s="263"/>
      <c r="AS111" s="263"/>
      <c r="AT111" s="264"/>
    </row>
    <row r="112" spans="1:46" ht="4.5" customHeight="1">
      <c r="A112" s="16"/>
      <c r="B112" s="16"/>
      <c r="C112" s="45"/>
      <c r="D112" s="13"/>
      <c r="E112" s="13"/>
      <c r="F112" s="13"/>
      <c r="G112" s="13"/>
      <c r="H112" s="13"/>
      <c r="I112" s="13"/>
      <c r="J112" s="13"/>
      <c r="K112" s="32"/>
      <c r="L112" s="6"/>
      <c r="M112" s="13"/>
      <c r="AQ112" s="262"/>
      <c r="AR112" s="262"/>
      <c r="AS112" s="262"/>
      <c r="AT112" s="262"/>
    </row>
    <row r="113" spans="2:46" ht="13.5" customHeight="1">
      <c r="B113" s="408" t="s">
        <v>39</v>
      </c>
      <c r="C113" s="408"/>
      <c r="D113" s="408"/>
      <c r="E113" s="408"/>
      <c r="F113" s="408"/>
      <c r="G113" s="408"/>
      <c r="H113" s="408"/>
      <c r="I113" s="408"/>
      <c r="J113" s="408"/>
      <c r="K113" s="408"/>
      <c r="L113" s="408"/>
      <c r="M113" s="408"/>
      <c r="N113" s="408"/>
      <c r="O113" s="408"/>
      <c r="P113" s="408"/>
      <c r="Q113" s="408"/>
      <c r="AQ113" s="262"/>
      <c r="AR113" s="262"/>
      <c r="AS113" s="262"/>
      <c r="AT113" s="262"/>
    </row>
    <row r="114" spans="1:46" ht="13.5" customHeight="1">
      <c r="A114" s="11"/>
      <c r="B114" s="100">
        <v>19</v>
      </c>
      <c r="C114" s="101" t="s">
        <v>16</v>
      </c>
      <c r="D114" s="122"/>
      <c r="E114" s="122"/>
      <c r="F114" s="122"/>
      <c r="G114" s="122"/>
      <c r="H114" s="122"/>
      <c r="I114" s="122"/>
      <c r="J114" s="48"/>
      <c r="K114" s="50"/>
      <c r="L114" s="50"/>
      <c r="M114" s="123"/>
      <c r="N114" s="125"/>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267"/>
      <c r="AR114" s="267"/>
      <c r="AS114" s="267"/>
      <c r="AT114" s="268"/>
    </row>
    <row r="115" spans="1:46" ht="13.5" customHeight="1" thickBot="1">
      <c r="A115" s="11"/>
      <c r="B115" s="91"/>
      <c r="C115" s="363"/>
      <c r="D115" s="363"/>
      <c r="E115" s="16" t="s">
        <v>50</v>
      </c>
      <c r="F115" s="2"/>
      <c r="G115" s="2" t="s">
        <v>47</v>
      </c>
      <c r="H115" s="389"/>
      <c r="I115" s="389"/>
      <c r="J115" s="22" t="s">
        <v>51</v>
      </c>
      <c r="K115" s="22"/>
      <c r="L115" s="118" t="s">
        <v>47</v>
      </c>
      <c r="M115" s="407"/>
      <c r="N115" s="407"/>
      <c r="O115" s="2" t="s">
        <v>52</v>
      </c>
      <c r="P115" s="2"/>
      <c r="Q115" s="2"/>
      <c r="R115" s="2" t="s">
        <v>47</v>
      </c>
      <c r="S115" s="18" t="s">
        <v>41</v>
      </c>
      <c r="T115" s="363">
        <v>1.32</v>
      </c>
      <c r="U115" s="363"/>
      <c r="V115" s="363"/>
      <c r="W115" t="s">
        <v>47</v>
      </c>
      <c r="X115" s="342"/>
      <c r="Y115" s="342"/>
      <c r="Z115" t="s">
        <v>61</v>
      </c>
      <c r="AG115" s="2" t="s">
        <v>45</v>
      </c>
      <c r="AH115" s="106" t="s">
        <v>41</v>
      </c>
      <c r="AI115" s="453">
        <f>C115*H115*M115*T115*X115</f>
        <v>0</v>
      </c>
      <c r="AJ115" s="453"/>
      <c r="AK115" s="453"/>
      <c r="AL115" s="453"/>
      <c r="AM115" s="2"/>
      <c r="AN115" s="2"/>
      <c r="AP115" s="107" t="s">
        <v>41</v>
      </c>
      <c r="AQ115" s="451">
        <f>AI115</f>
        <v>0</v>
      </c>
      <c r="AR115" s="451"/>
      <c r="AS115" s="451"/>
      <c r="AT115" s="452"/>
    </row>
    <row r="116" spans="2:46" ht="4.5" customHeight="1">
      <c r="B116" s="61"/>
      <c r="C116" s="38"/>
      <c r="D116" s="38"/>
      <c r="E116" s="38"/>
      <c r="F116" s="38"/>
      <c r="G116" s="38"/>
      <c r="H116" s="38"/>
      <c r="I116" s="38"/>
      <c r="J116" s="38"/>
      <c r="K116" s="38"/>
      <c r="L116" s="38"/>
      <c r="M116" s="41"/>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263"/>
      <c r="AR116" s="263"/>
      <c r="AS116" s="263"/>
      <c r="AT116" s="264"/>
    </row>
    <row r="117" spans="1:46" ht="6.75" customHeight="1">
      <c r="A117" s="13"/>
      <c r="B117" s="13"/>
      <c r="C117" s="13"/>
      <c r="D117" s="13"/>
      <c r="E117" s="13"/>
      <c r="F117" s="13"/>
      <c r="G117" s="13"/>
      <c r="H117" s="13"/>
      <c r="I117" s="13"/>
      <c r="J117" s="13"/>
      <c r="K117" s="13"/>
      <c r="L117" s="13"/>
      <c r="AQ117" s="262"/>
      <c r="AR117" s="262"/>
      <c r="AS117" s="262"/>
      <c r="AT117" s="262"/>
    </row>
    <row r="118" spans="1:46" ht="12.75">
      <c r="A118" s="11"/>
      <c r="B118" s="100">
        <v>20</v>
      </c>
      <c r="C118" s="101" t="s">
        <v>17</v>
      </c>
      <c r="D118" s="122"/>
      <c r="E118" s="122"/>
      <c r="F118" s="122"/>
      <c r="G118" s="122"/>
      <c r="H118" s="122"/>
      <c r="I118" s="122"/>
      <c r="J118" s="48"/>
      <c r="K118" s="50"/>
      <c r="L118" s="50"/>
      <c r="M118" s="123"/>
      <c r="N118" s="125"/>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267"/>
      <c r="AR118" s="267"/>
      <c r="AS118" s="267"/>
      <c r="AT118" s="268"/>
    </row>
    <row r="119" spans="1:46" ht="13.5" customHeight="1" thickBot="1">
      <c r="A119" s="11"/>
      <c r="B119" s="91"/>
      <c r="C119" s="363"/>
      <c r="D119" s="363"/>
      <c r="E119" s="16" t="s">
        <v>50</v>
      </c>
      <c r="F119" s="2"/>
      <c r="G119" s="2" t="s">
        <v>47</v>
      </c>
      <c r="H119" s="389"/>
      <c r="I119" s="389"/>
      <c r="J119" s="22" t="s">
        <v>51</v>
      </c>
      <c r="K119" s="22"/>
      <c r="L119" s="118" t="s">
        <v>47</v>
      </c>
      <c r="M119" s="407"/>
      <c r="N119" s="407"/>
      <c r="O119" s="2" t="s">
        <v>52</v>
      </c>
      <c r="P119" s="2"/>
      <c r="Q119" s="2"/>
      <c r="R119" s="2" t="s">
        <v>47</v>
      </c>
      <c r="S119" s="18" t="s">
        <v>41</v>
      </c>
      <c r="T119" s="380">
        <v>2.48</v>
      </c>
      <c r="U119" s="380"/>
      <c r="V119" s="380"/>
      <c r="W119" t="s">
        <v>47</v>
      </c>
      <c r="X119" s="342"/>
      <c r="Y119" s="342"/>
      <c r="Z119" t="s">
        <v>62</v>
      </c>
      <c r="AF119" s="2" t="s">
        <v>45</v>
      </c>
      <c r="AG119" s="106" t="s">
        <v>41</v>
      </c>
      <c r="AH119" s="453">
        <f>C119*H119*M119*T119*X119</f>
        <v>0</v>
      </c>
      <c r="AI119" s="453"/>
      <c r="AJ119" s="453"/>
      <c r="AK119" s="453"/>
      <c r="AM119" s="2"/>
      <c r="AN119" s="2"/>
      <c r="AP119" s="107" t="s">
        <v>41</v>
      </c>
      <c r="AQ119" s="451">
        <f>AH119</f>
        <v>0</v>
      </c>
      <c r="AR119" s="451"/>
      <c r="AS119" s="451"/>
      <c r="AT119" s="452"/>
    </row>
    <row r="120" spans="2:46" ht="4.5" customHeight="1">
      <c r="B120" s="61"/>
      <c r="C120" s="38"/>
      <c r="D120" s="38"/>
      <c r="E120" s="38"/>
      <c r="F120" s="38"/>
      <c r="G120" s="38"/>
      <c r="H120" s="38"/>
      <c r="I120" s="38"/>
      <c r="J120" s="38"/>
      <c r="K120" s="38"/>
      <c r="L120" s="38"/>
      <c r="M120" s="41"/>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263"/>
      <c r="AR120" s="263"/>
      <c r="AS120" s="263"/>
      <c r="AT120" s="264"/>
    </row>
    <row r="121" spans="43:46" ht="4.5" customHeight="1">
      <c r="AQ121" s="262"/>
      <c r="AR121" s="262"/>
      <c r="AS121" s="262"/>
      <c r="AT121" s="262"/>
    </row>
    <row r="122" spans="1:46" ht="13.5" customHeight="1">
      <c r="A122" s="11"/>
      <c r="B122" s="100">
        <v>21</v>
      </c>
      <c r="C122" s="101" t="s">
        <v>37</v>
      </c>
      <c r="D122" s="122"/>
      <c r="E122" s="122"/>
      <c r="F122" s="122"/>
      <c r="G122" s="122"/>
      <c r="H122" s="122"/>
      <c r="I122" s="122"/>
      <c r="J122" s="48"/>
      <c r="K122" s="50"/>
      <c r="L122" s="50"/>
      <c r="M122" s="123"/>
      <c r="N122" s="125"/>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267"/>
      <c r="AR122" s="267"/>
      <c r="AS122" s="267"/>
      <c r="AT122" s="268"/>
    </row>
    <row r="123" spans="1:46" ht="13.5" customHeight="1" thickBot="1">
      <c r="A123" s="11"/>
      <c r="B123" s="91"/>
      <c r="C123" s="363"/>
      <c r="D123" s="363"/>
      <c r="E123" s="16" t="s">
        <v>50</v>
      </c>
      <c r="F123" s="2"/>
      <c r="G123" s="2" t="s">
        <v>47</v>
      </c>
      <c r="H123" s="389"/>
      <c r="I123" s="389"/>
      <c r="J123" s="22" t="s">
        <v>51</v>
      </c>
      <c r="K123" s="22"/>
      <c r="L123" s="118" t="s">
        <v>47</v>
      </c>
      <c r="M123" s="407"/>
      <c r="N123" s="407"/>
      <c r="O123" s="2" t="s">
        <v>52</v>
      </c>
      <c r="P123" s="2"/>
      <c r="Q123" s="2"/>
      <c r="R123" s="2" t="s">
        <v>47</v>
      </c>
      <c r="S123" s="18" t="s">
        <v>41</v>
      </c>
      <c r="T123" s="363">
        <v>0.74</v>
      </c>
      <c r="U123" s="363"/>
      <c r="V123" s="363"/>
      <c r="W123" t="s">
        <v>47</v>
      </c>
      <c r="X123" s="342"/>
      <c r="Y123" s="342"/>
      <c r="Z123" t="s">
        <v>63</v>
      </c>
      <c r="AF123" s="2" t="s">
        <v>45</v>
      </c>
      <c r="AG123" s="106" t="s">
        <v>41</v>
      </c>
      <c r="AH123" s="453">
        <f>C123*H123*M123*T123*X123</f>
        <v>0</v>
      </c>
      <c r="AI123" s="453"/>
      <c r="AJ123" s="453"/>
      <c r="AK123" s="453"/>
      <c r="AL123" s="110"/>
      <c r="AM123" s="2"/>
      <c r="AN123" s="2"/>
      <c r="AP123" s="107" t="s">
        <v>41</v>
      </c>
      <c r="AQ123" s="451">
        <f>AH123</f>
        <v>0</v>
      </c>
      <c r="AR123" s="451"/>
      <c r="AS123" s="451"/>
      <c r="AT123" s="452"/>
    </row>
    <row r="124" spans="2:46" ht="4.5" customHeight="1">
      <c r="B124" s="61"/>
      <c r="C124" s="38"/>
      <c r="D124" s="38"/>
      <c r="E124" s="38"/>
      <c r="F124" s="38"/>
      <c r="G124" s="38"/>
      <c r="H124" s="38"/>
      <c r="I124" s="38"/>
      <c r="J124" s="38"/>
      <c r="K124" s="38"/>
      <c r="L124" s="38"/>
      <c r="M124" s="41"/>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57"/>
    </row>
    <row r="125" spans="2:14" ht="6.75" customHeight="1" thickBot="1">
      <c r="B125" s="2"/>
      <c r="C125" s="2"/>
      <c r="D125" s="2"/>
      <c r="E125" s="2"/>
      <c r="F125" s="2"/>
      <c r="G125" s="2"/>
      <c r="H125" s="2"/>
      <c r="I125" s="2"/>
      <c r="J125" s="2"/>
      <c r="K125" s="2"/>
      <c r="L125" s="2"/>
      <c r="M125" s="16"/>
      <c r="N125" s="2"/>
    </row>
    <row r="126" spans="3:48" ht="16.5" customHeight="1" thickBot="1">
      <c r="C126" s="7"/>
      <c r="D126" s="7"/>
      <c r="E126" s="7"/>
      <c r="F126" s="7"/>
      <c r="G126" s="7"/>
      <c r="H126" s="7"/>
      <c r="I126" s="7"/>
      <c r="J126" s="7"/>
      <c r="K126" s="2"/>
      <c r="L126" s="2"/>
      <c r="N126" s="83"/>
      <c r="O126" s="82"/>
      <c r="AN126" s="84" t="s">
        <v>288</v>
      </c>
      <c r="AO126" s="446">
        <f>AQ102+AQ106+AQ110+AQ115+AQ119+AQ123</f>
        <v>0</v>
      </c>
      <c r="AP126" s="447"/>
      <c r="AQ126" s="447"/>
      <c r="AR126" s="447"/>
      <c r="AS126" s="447"/>
      <c r="AT126" s="448"/>
      <c r="AU126" s="47" t="s">
        <v>36</v>
      </c>
      <c r="AV126" s="189"/>
    </row>
    <row r="127" spans="1:48" ht="12" customHeight="1">
      <c r="A127" s="20"/>
      <c r="AU127" s="189"/>
      <c r="AV127" s="189"/>
    </row>
    <row r="128" spans="2:47" ht="13.5" customHeight="1">
      <c r="B128" s="133" t="s">
        <v>289</v>
      </c>
      <c r="C128" s="2"/>
      <c r="D128" s="2"/>
      <c r="E128" s="2"/>
      <c r="F128" s="2"/>
      <c r="G128" s="2"/>
      <c r="H128" s="2"/>
      <c r="I128" s="2"/>
      <c r="J128" s="22"/>
      <c r="K128" s="22"/>
      <c r="L128" s="22"/>
      <c r="M128" s="86"/>
      <c r="N128" s="83"/>
      <c r="O128" s="82"/>
      <c r="AU128" s="2"/>
    </row>
    <row r="129" spans="2:47" ht="13.5" customHeight="1" thickBot="1">
      <c r="B129" s="100">
        <v>22</v>
      </c>
      <c r="C129" s="101" t="s">
        <v>201</v>
      </c>
      <c r="D129" s="50"/>
      <c r="E129" s="50"/>
      <c r="F129" s="50"/>
      <c r="G129" s="50"/>
      <c r="H129" s="50"/>
      <c r="I129" s="50"/>
      <c r="J129" s="71"/>
      <c r="K129" s="71"/>
      <c r="L129" s="71"/>
      <c r="M129" s="85"/>
      <c r="N129" s="134"/>
      <c r="O129" s="128"/>
      <c r="P129" s="50"/>
      <c r="Q129" s="50"/>
      <c r="R129" s="50"/>
      <c r="S129" s="50"/>
      <c r="T129" s="50"/>
      <c r="U129" s="50"/>
      <c r="V129" s="50"/>
      <c r="W129" s="50"/>
      <c r="X129" s="50"/>
      <c r="Y129" s="50"/>
      <c r="Z129" s="50"/>
      <c r="AA129" s="50"/>
      <c r="AB129" s="50"/>
      <c r="AC129" s="50"/>
      <c r="AD129" s="50"/>
      <c r="AE129" s="50"/>
      <c r="AF129" s="228"/>
      <c r="AG129" s="50"/>
      <c r="AH129" s="50"/>
      <c r="AI129" s="50"/>
      <c r="AJ129" s="50"/>
      <c r="AK129" s="50"/>
      <c r="AL129" s="50"/>
      <c r="AM129" s="50"/>
      <c r="AN129" s="50"/>
      <c r="AO129" s="50"/>
      <c r="AP129" s="131" t="s">
        <v>41</v>
      </c>
      <c r="AQ129" s="440"/>
      <c r="AR129" s="440"/>
      <c r="AS129" s="440"/>
      <c r="AT129" s="441"/>
      <c r="AU129" s="2"/>
    </row>
    <row r="130" spans="2:47" ht="4.5" customHeight="1">
      <c r="B130" s="99"/>
      <c r="C130" s="227"/>
      <c r="D130" s="38"/>
      <c r="E130" s="38"/>
      <c r="F130" s="38"/>
      <c r="G130" s="38"/>
      <c r="H130" s="38"/>
      <c r="I130" s="38"/>
      <c r="J130" s="76"/>
      <c r="K130" s="76"/>
      <c r="L130" s="76"/>
      <c r="M130" s="87"/>
      <c r="N130" s="38"/>
      <c r="O130" s="130"/>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188"/>
      <c r="AQ130" s="260"/>
      <c r="AR130" s="260"/>
      <c r="AS130" s="260"/>
      <c r="AT130" s="261"/>
      <c r="AU130" s="2"/>
    </row>
    <row r="131" spans="2:46" ht="4.5" customHeight="1">
      <c r="B131" s="88"/>
      <c r="C131" s="88"/>
      <c r="D131" s="2"/>
      <c r="E131" s="2"/>
      <c r="F131" s="2"/>
      <c r="G131" s="2"/>
      <c r="H131" s="2"/>
      <c r="I131" s="2"/>
      <c r="J131" s="22"/>
      <c r="K131" s="22"/>
      <c r="L131" s="22"/>
      <c r="M131" s="86"/>
      <c r="N131" s="96"/>
      <c r="O131" s="98"/>
      <c r="AQ131" s="262"/>
      <c r="AR131" s="262"/>
      <c r="AS131" s="262"/>
      <c r="AT131" s="262"/>
    </row>
    <row r="132" spans="2:46" ht="13.5" customHeight="1" thickBot="1">
      <c r="B132" s="100">
        <v>23</v>
      </c>
      <c r="C132" s="101" t="s">
        <v>202</v>
      </c>
      <c r="D132" s="50"/>
      <c r="E132" s="50"/>
      <c r="F132" s="50"/>
      <c r="G132" s="50"/>
      <c r="H132" s="50"/>
      <c r="I132" s="50"/>
      <c r="J132" s="71"/>
      <c r="K132" s="71"/>
      <c r="L132" s="71"/>
      <c r="M132" s="85"/>
      <c r="N132" s="125"/>
      <c r="O132" s="128"/>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131" t="s">
        <v>41</v>
      </c>
      <c r="AQ132" s="410"/>
      <c r="AR132" s="410"/>
      <c r="AS132" s="410"/>
      <c r="AT132" s="411"/>
    </row>
    <row r="133" spans="2:46" ht="4.5" customHeight="1">
      <c r="B133" s="61"/>
      <c r="C133" s="38"/>
      <c r="D133" s="38"/>
      <c r="E133" s="38"/>
      <c r="F133" s="38"/>
      <c r="G133" s="38"/>
      <c r="H133" s="38"/>
      <c r="I133" s="38"/>
      <c r="J133" s="76"/>
      <c r="K133" s="76"/>
      <c r="L133" s="76"/>
      <c r="M133" s="87"/>
      <c r="N133" s="129"/>
      <c r="O133" s="130"/>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263"/>
      <c r="AR133" s="263"/>
      <c r="AS133" s="263"/>
      <c r="AT133" s="264"/>
    </row>
    <row r="134" spans="2:46" ht="4.5" customHeight="1">
      <c r="B134" s="2"/>
      <c r="C134" s="2"/>
      <c r="D134" s="2"/>
      <c r="E134" s="2"/>
      <c r="F134" s="2"/>
      <c r="G134" s="2"/>
      <c r="H134" s="2"/>
      <c r="I134" s="2"/>
      <c r="J134" s="22"/>
      <c r="K134" s="22"/>
      <c r="L134" s="22"/>
      <c r="M134" s="86"/>
      <c r="N134" s="83"/>
      <c r="O134" s="98"/>
      <c r="AQ134" s="262"/>
      <c r="AR134" s="262"/>
      <c r="AS134" s="262"/>
      <c r="AT134" s="262"/>
    </row>
    <row r="135" spans="2:46" ht="13.5" customHeight="1" thickBot="1">
      <c r="B135" s="100">
        <v>24</v>
      </c>
      <c r="C135" s="101" t="s">
        <v>203</v>
      </c>
      <c r="D135" s="50"/>
      <c r="E135" s="50"/>
      <c r="F135" s="50"/>
      <c r="G135" s="50"/>
      <c r="H135" s="50"/>
      <c r="I135" s="50"/>
      <c r="J135" s="71"/>
      <c r="K135" s="71"/>
      <c r="L135" s="71"/>
      <c r="M135" s="85"/>
      <c r="N135" s="125"/>
      <c r="O135" s="128"/>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131" t="s">
        <v>41</v>
      </c>
      <c r="AQ135" s="410"/>
      <c r="AR135" s="410"/>
      <c r="AS135" s="410"/>
      <c r="AT135" s="411"/>
    </row>
    <row r="136" spans="2:46" ht="4.5" customHeight="1">
      <c r="B136" s="99"/>
      <c r="C136" s="97"/>
      <c r="D136" s="38"/>
      <c r="E136" s="38"/>
      <c r="F136" s="38"/>
      <c r="G136" s="38"/>
      <c r="H136" s="38"/>
      <c r="I136" s="38"/>
      <c r="J136" s="76"/>
      <c r="K136" s="76"/>
      <c r="L136" s="76"/>
      <c r="M136" s="87"/>
      <c r="N136" s="135"/>
      <c r="O136" s="130"/>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188"/>
      <c r="AQ136" s="265"/>
      <c r="AR136" s="265"/>
      <c r="AS136" s="265"/>
      <c r="AT136" s="266"/>
    </row>
    <row r="137" spans="2:46" ht="4.5" customHeight="1">
      <c r="B137" s="2"/>
      <c r="C137" s="2"/>
      <c r="D137" s="2"/>
      <c r="E137" s="2"/>
      <c r="F137" s="2"/>
      <c r="G137" s="2"/>
      <c r="H137" s="2"/>
      <c r="I137" s="2"/>
      <c r="J137" s="22"/>
      <c r="K137" s="22"/>
      <c r="L137" s="22"/>
      <c r="M137" s="86"/>
      <c r="N137" s="83"/>
      <c r="O137" s="82"/>
      <c r="AQ137" s="262"/>
      <c r="AR137" s="262"/>
      <c r="AS137" s="262"/>
      <c r="AT137" s="262"/>
    </row>
    <row r="138" spans="2:46" ht="12.75" customHeight="1">
      <c r="B138" s="100">
        <v>25</v>
      </c>
      <c r="C138" s="101" t="s">
        <v>259</v>
      </c>
      <c r="D138" s="50"/>
      <c r="E138" s="50"/>
      <c r="F138" s="50"/>
      <c r="G138" s="50"/>
      <c r="H138" s="50"/>
      <c r="I138" s="50"/>
      <c r="J138" s="71"/>
      <c r="K138" s="71"/>
      <c r="L138" s="71"/>
      <c r="M138" s="85"/>
      <c r="N138" s="134"/>
      <c r="O138" s="128"/>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267"/>
      <c r="AR138" s="267"/>
      <c r="AS138" s="267"/>
      <c r="AT138" s="268"/>
    </row>
    <row r="139" spans="2:46" ht="12.75" customHeight="1">
      <c r="B139" s="91"/>
      <c r="C139" s="88"/>
      <c r="D139" s="20" t="s">
        <v>260</v>
      </c>
      <c r="E139" s="2"/>
      <c r="F139" s="2"/>
      <c r="G139" s="2"/>
      <c r="H139" s="2"/>
      <c r="I139" s="2"/>
      <c r="J139" s="22"/>
      <c r="K139" s="22"/>
      <c r="L139" s="22"/>
      <c r="M139" s="86"/>
      <c r="N139" s="2"/>
      <c r="O139" s="98"/>
      <c r="P139" s="2"/>
      <c r="Q139" s="2"/>
      <c r="R139" s="18" t="s">
        <v>41</v>
      </c>
      <c r="S139" s="384"/>
      <c r="T139" s="384"/>
      <c r="U139" s="384"/>
      <c r="V139" s="2" t="s">
        <v>262</v>
      </c>
      <c r="W139" s="2"/>
      <c r="X139" s="2"/>
      <c r="Y139" s="2"/>
      <c r="Z139" s="2"/>
      <c r="AA139" s="2"/>
      <c r="AB139" s="2" t="s">
        <v>47</v>
      </c>
      <c r="AC139" s="374">
        <v>1</v>
      </c>
      <c r="AD139" s="374"/>
      <c r="AE139" s="2"/>
      <c r="AF139" s="2"/>
      <c r="AG139" s="2"/>
      <c r="AH139" s="2"/>
      <c r="AI139" s="2"/>
      <c r="AJ139" s="2"/>
      <c r="AK139" s="2" t="s">
        <v>45</v>
      </c>
      <c r="AL139" s="106" t="s">
        <v>41</v>
      </c>
      <c r="AM139" s="454">
        <f>S139*AC139</f>
        <v>0</v>
      </c>
      <c r="AN139" s="454"/>
      <c r="AO139" s="454"/>
      <c r="AP139" s="454"/>
      <c r="AQ139" s="269"/>
      <c r="AR139" s="269"/>
      <c r="AS139" s="269"/>
      <c r="AT139" s="270"/>
    </row>
    <row r="140" spans="2:46" ht="4.5" customHeight="1">
      <c r="B140" s="91"/>
      <c r="C140" s="88"/>
      <c r="D140" s="2"/>
      <c r="E140" s="2"/>
      <c r="F140" s="2"/>
      <c r="G140" s="2"/>
      <c r="H140" s="2"/>
      <c r="I140" s="2"/>
      <c r="J140" s="22"/>
      <c r="K140" s="22"/>
      <c r="L140" s="22"/>
      <c r="M140" s="86"/>
      <c r="N140" s="2"/>
      <c r="O140" s="98"/>
      <c r="P140" s="2"/>
      <c r="Q140" s="2"/>
      <c r="R140" s="2"/>
      <c r="S140" s="240"/>
      <c r="T140" s="240"/>
      <c r="U140" s="240"/>
      <c r="V140" s="2"/>
      <c r="W140" s="2"/>
      <c r="X140" s="2"/>
      <c r="Y140" s="2"/>
      <c r="Z140" s="2"/>
      <c r="AA140" s="2"/>
      <c r="AB140" s="2"/>
      <c r="AC140" s="2"/>
      <c r="AD140" s="2"/>
      <c r="AE140" s="2"/>
      <c r="AF140" s="2"/>
      <c r="AG140" s="2"/>
      <c r="AH140" s="2"/>
      <c r="AI140" s="2"/>
      <c r="AJ140" s="2"/>
      <c r="AK140" s="2"/>
      <c r="AL140" s="2"/>
      <c r="AM140" s="9"/>
      <c r="AN140" s="9"/>
      <c r="AO140" s="9"/>
      <c r="AP140" s="197"/>
      <c r="AQ140" s="269"/>
      <c r="AR140" s="269"/>
      <c r="AS140" s="269"/>
      <c r="AT140" s="270"/>
    </row>
    <row r="141" spans="2:46" ht="12.75" customHeight="1">
      <c r="B141" s="55"/>
      <c r="C141" s="2"/>
      <c r="D141" s="20" t="s">
        <v>261</v>
      </c>
      <c r="E141" s="2"/>
      <c r="F141" s="2"/>
      <c r="G141" s="2"/>
      <c r="H141" s="2"/>
      <c r="I141" s="2"/>
      <c r="J141" s="22"/>
      <c r="K141" s="22"/>
      <c r="L141" s="22"/>
      <c r="M141" s="86"/>
      <c r="N141" s="2"/>
      <c r="O141" s="98"/>
      <c r="P141" s="2"/>
      <c r="Q141" s="2"/>
      <c r="R141" s="18" t="s">
        <v>41</v>
      </c>
      <c r="S141" s="384"/>
      <c r="T141" s="384"/>
      <c r="U141" s="384"/>
      <c r="V141" s="2" t="s">
        <v>262</v>
      </c>
      <c r="W141" s="2"/>
      <c r="X141" s="2"/>
      <c r="Y141" s="2"/>
      <c r="Z141" s="2"/>
      <c r="AA141" s="2"/>
      <c r="AB141" s="2" t="s">
        <v>47</v>
      </c>
      <c r="AC141" s="374"/>
      <c r="AD141" s="374"/>
      <c r="AE141" s="2" t="s">
        <v>96</v>
      </c>
      <c r="AF141" s="2"/>
      <c r="AG141" s="2"/>
      <c r="AH141" s="2"/>
      <c r="AI141" s="2"/>
      <c r="AJ141" s="2"/>
      <c r="AK141" s="2" t="s">
        <v>45</v>
      </c>
      <c r="AL141" s="106" t="s">
        <v>41</v>
      </c>
      <c r="AM141" s="454">
        <f>S141*AC141</f>
        <v>0</v>
      </c>
      <c r="AN141" s="454"/>
      <c r="AO141" s="454"/>
      <c r="AP141" s="454"/>
      <c r="AQ141" s="269"/>
      <c r="AR141" s="269"/>
      <c r="AS141" s="269"/>
      <c r="AT141" s="270"/>
    </row>
    <row r="142" spans="2:47" ht="4.5" customHeight="1">
      <c r="B142" s="55"/>
      <c r="C142" s="2"/>
      <c r="D142" s="20"/>
      <c r="E142" s="2"/>
      <c r="F142" s="2"/>
      <c r="G142" s="2"/>
      <c r="H142" s="2"/>
      <c r="I142" s="2"/>
      <c r="J142" s="22"/>
      <c r="K142" s="22"/>
      <c r="L142" s="22"/>
      <c r="M142" s="86"/>
      <c r="N142" s="2"/>
      <c r="O142" s="98"/>
      <c r="P142" s="2"/>
      <c r="Q142" s="2"/>
      <c r="R142" s="18"/>
      <c r="S142" s="291"/>
      <c r="T142" s="291"/>
      <c r="U142" s="291"/>
      <c r="V142" s="2"/>
      <c r="W142" s="2"/>
      <c r="X142" s="2"/>
      <c r="Y142" s="2"/>
      <c r="Z142" s="2"/>
      <c r="AA142" s="2"/>
      <c r="AB142" s="2"/>
      <c r="AC142" s="224"/>
      <c r="AD142" s="224"/>
      <c r="AE142" s="2"/>
      <c r="AF142" s="2"/>
      <c r="AG142" s="2"/>
      <c r="AH142" s="2"/>
      <c r="AI142" s="2"/>
      <c r="AJ142" s="2"/>
      <c r="AK142" s="2"/>
      <c r="AL142" s="106"/>
      <c r="AM142" s="225"/>
      <c r="AN142" s="225"/>
      <c r="AO142" s="225"/>
      <c r="AP142" s="225"/>
      <c r="AQ142" s="269"/>
      <c r="AR142" s="269"/>
      <c r="AS142" s="269"/>
      <c r="AT142" s="270"/>
      <c r="AU142" s="2"/>
    </row>
    <row r="143" spans="2:46" ht="12.75" customHeight="1" thickBot="1">
      <c r="B143" s="55"/>
      <c r="C143" s="2"/>
      <c r="D143" s="20"/>
      <c r="E143" s="2"/>
      <c r="F143" s="2"/>
      <c r="G143" s="2"/>
      <c r="H143" s="2"/>
      <c r="I143" s="2"/>
      <c r="J143" s="22"/>
      <c r="K143" s="22"/>
      <c r="L143" s="22"/>
      <c r="M143" s="86"/>
      <c r="N143" s="2"/>
      <c r="O143" s="98"/>
      <c r="P143" s="2"/>
      <c r="Q143" s="2"/>
      <c r="R143" s="18"/>
      <c r="S143" s="291"/>
      <c r="T143" s="291"/>
      <c r="U143" s="291"/>
      <c r="V143" s="2"/>
      <c r="W143" s="2"/>
      <c r="X143" s="2"/>
      <c r="Y143" s="2"/>
      <c r="Z143" s="2"/>
      <c r="AA143" s="2"/>
      <c r="AB143" s="2"/>
      <c r="AC143" s="224"/>
      <c r="AD143" s="224"/>
      <c r="AE143" s="2"/>
      <c r="AF143" s="2"/>
      <c r="AG143" s="2"/>
      <c r="AH143" s="2"/>
      <c r="AI143" s="2"/>
      <c r="AJ143" s="2"/>
      <c r="AK143" s="2"/>
      <c r="AL143" s="106"/>
      <c r="AM143" s="225"/>
      <c r="AN143" s="225"/>
      <c r="AO143" s="225"/>
      <c r="AP143" s="107" t="s">
        <v>41</v>
      </c>
      <c r="AQ143" s="451">
        <f>AM139+AM141</f>
        <v>0</v>
      </c>
      <c r="AR143" s="451"/>
      <c r="AS143" s="451"/>
      <c r="AT143" s="452"/>
    </row>
    <row r="144" spans="2:46" ht="4.5" customHeight="1">
      <c r="B144" s="61"/>
      <c r="C144" s="38"/>
      <c r="D144" s="236"/>
      <c r="E144" s="38"/>
      <c r="F144" s="38"/>
      <c r="G144" s="38"/>
      <c r="H144" s="38"/>
      <c r="I144" s="38"/>
      <c r="J144" s="76"/>
      <c r="K144" s="76"/>
      <c r="L144" s="76"/>
      <c r="M144" s="87"/>
      <c r="N144" s="38"/>
      <c r="O144" s="130"/>
      <c r="P144" s="38"/>
      <c r="Q144" s="38"/>
      <c r="R144" s="237"/>
      <c r="S144" s="271"/>
      <c r="T144" s="271"/>
      <c r="U144" s="271"/>
      <c r="V144" s="38"/>
      <c r="W144" s="38"/>
      <c r="X144" s="38"/>
      <c r="Y144" s="38"/>
      <c r="Z144" s="38"/>
      <c r="AA144" s="38"/>
      <c r="AB144" s="38"/>
      <c r="AC144" s="233"/>
      <c r="AD144" s="233"/>
      <c r="AE144" s="38"/>
      <c r="AF144" s="38"/>
      <c r="AG144" s="38"/>
      <c r="AH144" s="38"/>
      <c r="AI144" s="38"/>
      <c r="AJ144" s="38"/>
      <c r="AK144" s="38"/>
      <c r="AL144" s="275"/>
      <c r="AM144" s="272"/>
      <c r="AN144" s="272"/>
      <c r="AO144" s="272"/>
      <c r="AP144" s="188"/>
      <c r="AQ144" s="265"/>
      <c r="AR144" s="265"/>
      <c r="AS144" s="265"/>
      <c r="AT144" s="266"/>
    </row>
    <row r="145" spans="2:46" ht="4.5" customHeight="1">
      <c r="B145" s="2"/>
      <c r="C145" s="2"/>
      <c r="D145" s="2"/>
      <c r="E145" s="2"/>
      <c r="F145" s="2"/>
      <c r="G145" s="2"/>
      <c r="H145" s="2"/>
      <c r="I145" s="2"/>
      <c r="J145" s="22"/>
      <c r="K145" s="22"/>
      <c r="L145" s="22"/>
      <c r="M145" s="86"/>
      <c r="N145" s="83"/>
      <c r="O145" s="82"/>
      <c r="AQ145" s="262"/>
      <c r="AR145" s="262"/>
      <c r="AS145" s="262"/>
      <c r="AT145" s="262"/>
    </row>
    <row r="146" spans="2:46" ht="13.5" customHeight="1" thickBot="1">
      <c r="B146" s="100">
        <v>26</v>
      </c>
      <c r="C146" s="101" t="s">
        <v>204</v>
      </c>
      <c r="D146" s="50"/>
      <c r="E146" s="50"/>
      <c r="F146" s="50"/>
      <c r="G146" s="50"/>
      <c r="H146" s="50"/>
      <c r="I146" s="50"/>
      <c r="J146" s="71"/>
      <c r="K146" s="71"/>
      <c r="L146" s="71"/>
      <c r="M146" s="85"/>
      <c r="N146" s="125"/>
      <c r="O146" s="128"/>
      <c r="P146" s="50"/>
      <c r="Q146" s="50"/>
      <c r="R146" s="50"/>
      <c r="S146" s="50"/>
      <c r="T146" s="50"/>
      <c r="U146" s="50"/>
      <c r="V146" s="50"/>
      <c r="W146" s="50"/>
      <c r="X146" s="50"/>
      <c r="Y146" s="50"/>
      <c r="Z146" s="50"/>
      <c r="AA146" s="50"/>
      <c r="AB146" s="50"/>
      <c r="AC146" s="50"/>
      <c r="AD146" s="50"/>
      <c r="AE146" s="50"/>
      <c r="AF146" s="50"/>
      <c r="AG146" s="48" t="s">
        <v>290</v>
      </c>
      <c r="AH146" s="50"/>
      <c r="AI146" s="50"/>
      <c r="AJ146" s="50"/>
      <c r="AK146" s="50"/>
      <c r="AL146" s="50"/>
      <c r="AM146" s="50"/>
      <c r="AN146" s="50"/>
      <c r="AO146" s="50"/>
      <c r="AP146" s="131" t="s">
        <v>41</v>
      </c>
      <c r="AQ146" s="410"/>
      <c r="AR146" s="410"/>
      <c r="AS146" s="410"/>
      <c r="AT146" s="411"/>
    </row>
    <row r="147" spans="2:46" ht="4.5" customHeight="1">
      <c r="B147" s="61"/>
      <c r="C147" s="38"/>
      <c r="D147" s="38"/>
      <c r="E147" s="38"/>
      <c r="F147" s="38"/>
      <c r="G147" s="38"/>
      <c r="H147" s="38"/>
      <c r="I147" s="38"/>
      <c r="J147" s="76"/>
      <c r="K147" s="76"/>
      <c r="L147" s="76"/>
      <c r="M147" s="87"/>
      <c r="N147" s="129"/>
      <c r="O147" s="130"/>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154"/>
      <c r="AR147" s="154"/>
      <c r="AS147" s="154"/>
      <c r="AT147" s="155"/>
    </row>
    <row r="148" spans="2:46" ht="6" customHeight="1">
      <c r="B148" s="2"/>
      <c r="C148" s="2"/>
      <c r="D148" s="2"/>
      <c r="E148" s="2"/>
      <c r="F148" s="2"/>
      <c r="G148" s="2"/>
      <c r="H148" s="2"/>
      <c r="I148" s="2"/>
      <c r="J148" s="22"/>
      <c r="K148" s="22"/>
      <c r="L148" s="22"/>
      <c r="M148" s="86"/>
      <c r="N148" s="83"/>
      <c r="O148" s="98"/>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59"/>
      <c r="AR148" s="159"/>
      <c r="AS148" s="159"/>
      <c r="AT148" s="159"/>
    </row>
    <row r="149" spans="2:46" ht="12.75" customHeight="1">
      <c r="B149" s="100">
        <v>27</v>
      </c>
      <c r="C149" s="101" t="s">
        <v>205</v>
      </c>
      <c r="D149" s="122"/>
      <c r="E149" s="122"/>
      <c r="F149" s="122"/>
      <c r="G149" s="122"/>
      <c r="H149" s="122"/>
      <c r="I149" s="122"/>
      <c r="J149" s="48"/>
      <c r="K149" s="50"/>
      <c r="L149" s="50"/>
      <c r="M149" s="123"/>
      <c r="N149" s="125"/>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229"/>
      <c r="AQ149" s="230"/>
      <c r="AR149" s="230"/>
      <c r="AS149" s="230"/>
      <c r="AT149" s="231"/>
    </row>
    <row r="150" spans="2:46" ht="12.75" customHeight="1">
      <c r="B150" s="91"/>
      <c r="C150" s="88"/>
      <c r="D150" s="20" t="s">
        <v>199</v>
      </c>
      <c r="E150" s="2"/>
      <c r="F150" s="2"/>
      <c r="G150" s="2"/>
      <c r="H150" s="2"/>
      <c r="I150" s="2"/>
      <c r="J150" s="22"/>
      <c r="K150" s="22"/>
      <c r="L150" s="22"/>
      <c r="M150" s="86"/>
      <c r="N150" s="2"/>
      <c r="O150" s="98"/>
      <c r="P150" s="2"/>
      <c r="Q150" s="18" t="s">
        <v>41</v>
      </c>
      <c r="R150" s="384"/>
      <c r="S150" s="384"/>
      <c r="T150" s="384"/>
      <c r="U150" s="2" t="s">
        <v>206</v>
      </c>
      <c r="V150" s="2"/>
      <c r="W150" s="2"/>
      <c r="X150" s="2"/>
      <c r="Y150" s="2"/>
      <c r="Z150" s="2"/>
      <c r="AA150" s="2"/>
      <c r="AB150" s="2" t="s">
        <v>47</v>
      </c>
      <c r="AC150" s="374">
        <v>1</v>
      </c>
      <c r="AD150" s="374"/>
      <c r="AE150" s="2"/>
      <c r="AF150" s="2"/>
      <c r="AG150" s="2"/>
      <c r="AH150" s="2"/>
      <c r="AI150" s="2"/>
      <c r="AJ150" s="2"/>
      <c r="AK150" s="2" t="s">
        <v>45</v>
      </c>
      <c r="AL150" s="106" t="s">
        <v>41</v>
      </c>
      <c r="AM150" s="454">
        <f>R150*AC150</f>
        <v>0</v>
      </c>
      <c r="AN150" s="454"/>
      <c r="AO150" s="454"/>
      <c r="AP150" s="454"/>
      <c r="AQ150" s="241"/>
      <c r="AR150" s="241"/>
      <c r="AS150" s="241"/>
      <c r="AT150" s="242"/>
    </row>
    <row r="151" spans="2:46" ht="4.5" customHeight="1">
      <c r="B151" s="91"/>
      <c r="C151" s="88"/>
      <c r="D151" s="2"/>
      <c r="E151" s="2"/>
      <c r="F151" s="2"/>
      <c r="G151" s="2"/>
      <c r="H151" s="2"/>
      <c r="I151" s="2"/>
      <c r="J151" s="22"/>
      <c r="K151" s="22"/>
      <c r="L151" s="22"/>
      <c r="M151" s="86"/>
      <c r="N151" s="2"/>
      <c r="O151" s="98"/>
      <c r="P151" s="2"/>
      <c r="Q151" s="2"/>
      <c r="R151" s="240"/>
      <c r="S151" s="240"/>
      <c r="T151" s="240"/>
      <c r="U151" s="2"/>
      <c r="V151" s="2"/>
      <c r="W151" s="2"/>
      <c r="X151" s="2"/>
      <c r="Y151" s="2"/>
      <c r="Z151" s="2"/>
      <c r="AA151" s="2"/>
      <c r="AB151" s="2"/>
      <c r="AC151" s="2"/>
      <c r="AD151" s="2"/>
      <c r="AE151" s="2"/>
      <c r="AF151" s="2"/>
      <c r="AG151" s="2"/>
      <c r="AH151" s="2"/>
      <c r="AI151" s="2"/>
      <c r="AJ151" s="2"/>
      <c r="AK151" s="2"/>
      <c r="AL151" s="2"/>
      <c r="AM151" s="9"/>
      <c r="AN151" s="9"/>
      <c r="AO151" s="9"/>
      <c r="AP151" s="197"/>
      <c r="AQ151" s="243"/>
      <c r="AR151" s="243"/>
      <c r="AS151" s="243"/>
      <c r="AT151" s="244"/>
    </row>
    <row r="152" spans="2:46" ht="12.75" customHeight="1">
      <c r="B152" s="91"/>
      <c r="C152" s="88"/>
      <c r="D152" s="20" t="s">
        <v>198</v>
      </c>
      <c r="E152" s="2"/>
      <c r="F152" s="2"/>
      <c r="G152" s="2"/>
      <c r="H152" s="2"/>
      <c r="I152" s="2"/>
      <c r="J152" s="22"/>
      <c r="K152" s="22"/>
      <c r="L152" s="22"/>
      <c r="M152" s="86"/>
      <c r="N152" s="2"/>
      <c r="O152" s="98"/>
      <c r="P152" s="2"/>
      <c r="Q152" s="18" t="s">
        <v>41</v>
      </c>
      <c r="R152" s="384"/>
      <c r="S152" s="384"/>
      <c r="T152" s="384"/>
      <c r="U152" s="2" t="s">
        <v>206</v>
      </c>
      <c r="V152" s="2"/>
      <c r="W152" s="2"/>
      <c r="X152" s="2"/>
      <c r="Y152" s="2"/>
      <c r="Z152" s="2"/>
      <c r="AA152" s="2"/>
      <c r="AB152" s="2" t="s">
        <v>47</v>
      </c>
      <c r="AC152" s="374"/>
      <c r="AD152" s="374"/>
      <c r="AE152" s="2" t="s">
        <v>96</v>
      </c>
      <c r="AF152" s="2"/>
      <c r="AG152" s="2"/>
      <c r="AH152" s="2"/>
      <c r="AI152" s="2"/>
      <c r="AJ152" s="2"/>
      <c r="AK152" s="2" t="s">
        <v>45</v>
      </c>
      <c r="AL152" s="106" t="s">
        <v>41</v>
      </c>
      <c r="AM152" s="454">
        <f>R152*AC152</f>
        <v>0</v>
      </c>
      <c r="AN152" s="454"/>
      <c r="AO152" s="454"/>
      <c r="AP152" s="454"/>
      <c r="AQ152" s="243"/>
      <c r="AR152" s="243"/>
      <c r="AS152" s="243"/>
      <c r="AT152" s="244"/>
    </row>
    <row r="153" spans="2:46" ht="4.5" customHeight="1">
      <c r="B153" s="91"/>
      <c r="C153" s="88"/>
      <c r="D153" s="20"/>
      <c r="E153" s="2"/>
      <c r="F153" s="2"/>
      <c r="G153" s="2"/>
      <c r="H153" s="2"/>
      <c r="I153" s="2"/>
      <c r="J153" s="22"/>
      <c r="K153" s="22"/>
      <c r="L153" s="22"/>
      <c r="M153" s="86"/>
      <c r="N153" s="2"/>
      <c r="O153" s="98"/>
      <c r="P153" s="2"/>
      <c r="Q153" s="18"/>
      <c r="R153" s="223"/>
      <c r="S153" s="223"/>
      <c r="T153" s="223"/>
      <c r="U153" s="2"/>
      <c r="V153" s="2"/>
      <c r="W153" s="2"/>
      <c r="X153" s="2"/>
      <c r="Y153" s="2"/>
      <c r="Z153" s="2"/>
      <c r="AA153" s="2"/>
      <c r="AB153" s="2"/>
      <c r="AC153" s="224"/>
      <c r="AD153" s="224"/>
      <c r="AE153" s="2"/>
      <c r="AF153" s="2"/>
      <c r="AG153" s="2"/>
      <c r="AH153" s="2"/>
      <c r="AI153" s="2"/>
      <c r="AJ153" s="2"/>
      <c r="AK153" s="2"/>
      <c r="AL153" s="106"/>
      <c r="AM153" s="225"/>
      <c r="AN153" s="225"/>
      <c r="AO153" s="225"/>
      <c r="AP153" s="225"/>
      <c r="AQ153" s="243"/>
      <c r="AR153" s="243"/>
      <c r="AS153" s="243"/>
      <c r="AT153" s="244"/>
    </row>
    <row r="154" spans="2:46" ht="12.75" customHeight="1">
      <c r="B154" s="91"/>
      <c r="C154" s="322" t="s">
        <v>291</v>
      </c>
      <c r="D154" s="20"/>
      <c r="E154" s="2"/>
      <c r="F154" s="2"/>
      <c r="G154" s="2"/>
      <c r="H154" s="2"/>
      <c r="I154" s="2"/>
      <c r="J154" s="22"/>
      <c r="K154" s="22"/>
      <c r="L154" s="22"/>
      <c r="M154" s="86"/>
      <c r="N154" s="2"/>
      <c r="O154" s="98"/>
      <c r="P154" s="2"/>
      <c r="Q154" s="18"/>
      <c r="R154" s="223"/>
      <c r="S154" s="223"/>
      <c r="T154" s="223"/>
      <c r="U154" s="2"/>
      <c r="V154" s="2"/>
      <c r="W154" s="2"/>
      <c r="X154" s="2"/>
      <c r="Y154" s="2"/>
      <c r="Z154" s="2"/>
      <c r="AA154" s="2"/>
      <c r="AB154" s="2"/>
      <c r="AC154" s="224"/>
      <c r="AD154" s="224"/>
      <c r="AE154" s="2"/>
      <c r="AF154" s="2"/>
      <c r="AG154" s="2"/>
      <c r="AH154" s="2"/>
      <c r="AI154" s="2"/>
      <c r="AJ154" s="2"/>
      <c r="AK154" s="2"/>
      <c r="AL154" s="106"/>
      <c r="AM154" s="225"/>
      <c r="AN154" s="225"/>
      <c r="AO154" s="225"/>
      <c r="AP154" s="225"/>
      <c r="AQ154" s="243"/>
      <c r="AR154" s="243"/>
      <c r="AS154" s="243"/>
      <c r="AT154" s="244"/>
    </row>
    <row r="155" spans="2:46" ht="12.75" customHeight="1" thickBot="1">
      <c r="B155" s="55"/>
      <c r="C155" s="9" t="s">
        <v>292</v>
      </c>
      <c r="D155" s="2"/>
      <c r="E155" s="2"/>
      <c r="F155" s="2"/>
      <c r="G155" s="2"/>
      <c r="H155" s="2"/>
      <c r="I155" s="2"/>
      <c r="J155" s="22"/>
      <c r="K155" s="22"/>
      <c r="L155" s="22"/>
      <c r="M155" s="86"/>
      <c r="N155" s="96"/>
      <c r="O155" s="98"/>
      <c r="P155" s="2"/>
      <c r="Q155" s="2"/>
      <c r="R155" s="2"/>
      <c r="S155" s="2"/>
      <c r="T155" s="2"/>
      <c r="U155" s="2"/>
      <c r="V155" s="2"/>
      <c r="W155" s="2"/>
      <c r="X155" s="2"/>
      <c r="Y155" s="2"/>
      <c r="Z155" s="2"/>
      <c r="AA155" s="2"/>
      <c r="AB155" s="2"/>
      <c r="AC155" s="2"/>
      <c r="AD155" s="2"/>
      <c r="AE155" s="2"/>
      <c r="AF155" s="2"/>
      <c r="AG155" s="2"/>
      <c r="AH155" s="2"/>
      <c r="AI155" s="2"/>
      <c r="AJ155" s="2"/>
      <c r="AK155" s="2"/>
      <c r="AL155" s="2"/>
      <c r="AM155" s="9"/>
      <c r="AN155" s="9"/>
      <c r="AO155" s="9"/>
      <c r="AP155" s="245" t="s">
        <v>41</v>
      </c>
      <c r="AQ155" s="449">
        <f>AM150+AM152</f>
        <v>0</v>
      </c>
      <c r="AR155" s="449"/>
      <c r="AS155" s="449"/>
      <c r="AT155" s="450"/>
    </row>
    <row r="156" spans="1:46" ht="4.5" customHeight="1">
      <c r="A156" s="2"/>
      <c r="B156" s="61"/>
      <c r="C156" s="38"/>
      <c r="D156" s="38"/>
      <c r="E156" s="38"/>
      <c r="F156" s="38"/>
      <c r="G156" s="38"/>
      <c r="H156" s="38"/>
      <c r="I156" s="38"/>
      <c r="J156" s="76"/>
      <c r="K156" s="76"/>
      <c r="L156" s="76"/>
      <c r="M156" s="87"/>
      <c r="N156" s="129"/>
      <c r="O156" s="130"/>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248"/>
      <c r="AR156" s="248"/>
      <c r="AS156" s="248"/>
      <c r="AT156" s="249"/>
    </row>
    <row r="157" spans="1:46" ht="4.5" customHeight="1">
      <c r="A157" s="2"/>
      <c r="B157" s="2"/>
      <c r="C157" s="2"/>
      <c r="D157" s="2"/>
      <c r="E157" s="2"/>
      <c r="F157" s="2"/>
      <c r="G157" s="2"/>
      <c r="H157" s="2"/>
      <c r="I157" s="2"/>
      <c r="J157" s="22"/>
      <c r="K157" s="22"/>
      <c r="L157" s="22"/>
      <c r="M157" s="86"/>
      <c r="N157" s="83"/>
      <c r="O157" s="98"/>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58"/>
      <c r="AR157" s="258"/>
      <c r="AS157" s="258"/>
      <c r="AT157" s="258"/>
    </row>
    <row r="158" spans="1:46" ht="17.25" customHeight="1">
      <c r="A158" s="2"/>
      <c r="B158" s="2"/>
      <c r="C158" s="2"/>
      <c r="D158" s="2"/>
      <c r="E158" s="2"/>
      <c r="F158" s="2"/>
      <c r="G158" s="2"/>
      <c r="H158" s="2"/>
      <c r="I158" s="2"/>
      <c r="J158" s="22"/>
      <c r="K158" s="22"/>
      <c r="L158" s="22"/>
      <c r="M158" s="86"/>
      <c r="N158" s="83"/>
      <c r="O158" s="98"/>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58"/>
      <c r="AR158" s="258"/>
      <c r="AS158" s="258"/>
      <c r="AT158" s="258"/>
    </row>
    <row r="159" spans="2:46" ht="12.75" customHeight="1">
      <c r="B159" s="100">
        <v>28</v>
      </c>
      <c r="C159" s="101" t="s">
        <v>209</v>
      </c>
      <c r="D159" s="122"/>
      <c r="E159" s="122"/>
      <c r="F159" s="122"/>
      <c r="G159" s="122"/>
      <c r="H159" s="122"/>
      <c r="I159" s="122"/>
      <c r="J159" s="48"/>
      <c r="K159" s="50"/>
      <c r="L159" s="50"/>
      <c r="M159" s="123"/>
      <c r="N159" s="125"/>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229"/>
      <c r="AQ159" s="250"/>
      <c r="AR159" s="250"/>
      <c r="AS159" s="250"/>
      <c r="AT159" s="251"/>
    </row>
    <row r="160" spans="2:46" ht="12.75" customHeight="1">
      <c r="B160" s="91"/>
      <c r="C160" s="88"/>
      <c r="D160" s="20" t="s">
        <v>199</v>
      </c>
      <c r="E160" s="2"/>
      <c r="F160" s="2"/>
      <c r="G160" s="2"/>
      <c r="H160" s="2"/>
      <c r="I160" s="2"/>
      <c r="J160" s="22"/>
      <c r="K160" s="22"/>
      <c r="L160" s="22"/>
      <c r="M160" s="86"/>
      <c r="N160" s="2"/>
      <c r="O160" s="98"/>
      <c r="P160" s="2"/>
      <c r="Q160" s="18" t="s">
        <v>41</v>
      </c>
      <c r="R160" s="384"/>
      <c r="S160" s="384"/>
      <c r="T160" s="384"/>
      <c r="U160" s="2" t="s">
        <v>207</v>
      </c>
      <c r="V160" s="2"/>
      <c r="W160" s="2"/>
      <c r="X160" s="2"/>
      <c r="Y160" s="2"/>
      <c r="Z160" s="2"/>
      <c r="AA160" s="2"/>
      <c r="AB160" s="2" t="s">
        <v>47</v>
      </c>
      <c r="AC160" s="374">
        <v>1</v>
      </c>
      <c r="AD160" s="374"/>
      <c r="AE160" s="2"/>
      <c r="AF160" s="2"/>
      <c r="AG160" s="2"/>
      <c r="AH160" s="2"/>
      <c r="AI160" s="2"/>
      <c r="AJ160" s="2"/>
      <c r="AK160" s="2" t="s">
        <v>45</v>
      </c>
      <c r="AL160" s="106" t="s">
        <v>41</v>
      </c>
      <c r="AM160" s="454">
        <f>R160*AC160</f>
        <v>0</v>
      </c>
      <c r="AN160" s="454"/>
      <c r="AO160" s="454"/>
      <c r="AP160" s="454"/>
      <c r="AQ160" s="252"/>
      <c r="AR160" s="252"/>
      <c r="AS160" s="252"/>
      <c r="AT160" s="253"/>
    </row>
    <row r="161" spans="2:46" ht="4.5" customHeight="1">
      <c r="B161" s="91"/>
      <c r="C161" s="88"/>
      <c r="D161" s="2"/>
      <c r="E161" s="2"/>
      <c r="F161" s="2"/>
      <c r="G161" s="2"/>
      <c r="H161" s="2"/>
      <c r="I161" s="2"/>
      <c r="J161" s="22"/>
      <c r="K161" s="22"/>
      <c r="L161" s="22"/>
      <c r="M161" s="86"/>
      <c r="N161" s="2"/>
      <c r="O161" s="98"/>
      <c r="P161" s="2"/>
      <c r="Q161" s="2"/>
      <c r="R161" s="240"/>
      <c r="S161" s="240"/>
      <c r="T161" s="240"/>
      <c r="U161" s="2"/>
      <c r="V161" s="2"/>
      <c r="W161" s="2"/>
      <c r="X161" s="2"/>
      <c r="Y161" s="2"/>
      <c r="Z161" s="2"/>
      <c r="AA161" s="2"/>
      <c r="AB161" s="2"/>
      <c r="AC161" s="2"/>
      <c r="AD161" s="2"/>
      <c r="AE161" s="2"/>
      <c r="AF161" s="2"/>
      <c r="AG161" s="2"/>
      <c r="AH161" s="2"/>
      <c r="AI161" s="2"/>
      <c r="AJ161" s="2"/>
      <c r="AK161" s="2"/>
      <c r="AL161" s="2"/>
      <c r="AM161" s="9"/>
      <c r="AN161" s="9"/>
      <c r="AO161" s="9"/>
      <c r="AP161" s="197"/>
      <c r="AQ161" s="254"/>
      <c r="AR161" s="254"/>
      <c r="AS161" s="254"/>
      <c r="AT161" s="255"/>
    </row>
    <row r="162" spans="2:46" ht="12.75" customHeight="1">
      <c r="B162" s="91"/>
      <c r="C162" s="88"/>
      <c r="D162" s="20" t="s">
        <v>198</v>
      </c>
      <c r="E162" s="2"/>
      <c r="F162" s="2"/>
      <c r="G162" s="2"/>
      <c r="H162" s="2"/>
      <c r="I162" s="2"/>
      <c r="J162" s="22"/>
      <c r="K162" s="22"/>
      <c r="L162" s="22"/>
      <c r="M162" s="86"/>
      <c r="N162" s="2"/>
      <c r="O162" s="98"/>
      <c r="P162" s="2"/>
      <c r="Q162" s="18" t="s">
        <v>41</v>
      </c>
      <c r="R162" s="384"/>
      <c r="S162" s="384"/>
      <c r="T162" s="384"/>
      <c r="U162" s="2" t="s">
        <v>207</v>
      </c>
      <c r="V162" s="2"/>
      <c r="W162" s="2"/>
      <c r="X162" s="2"/>
      <c r="Y162" s="2"/>
      <c r="Z162" s="2"/>
      <c r="AA162" s="2"/>
      <c r="AB162" s="2" t="s">
        <v>47</v>
      </c>
      <c r="AC162" s="374"/>
      <c r="AD162" s="374"/>
      <c r="AE162" s="2" t="s">
        <v>96</v>
      </c>
      <c r="AF162" s="2"/>
      <c r="AG162" s="2"/>
      <c r="AH162" s="2"/>
      <c r="AI162" s="2"/>
      <c r="AJ162" s="2"/>
      <c r="AK162" s="2" t="s">
        <v>45</v>
      </c>
      <c r="AL162" s="106" t="s">
        <v>41</v>
      </c>
      <c r="AM162" s="454">
        <f>R162*AC162</f>
        <v>0</v>
      </c>
      <c r="AN162" s="454"/>
      <c r="AO162" s="454"/>
      <c r="AP162" s="454"/>
      <c r="AQ162" s="254"/>
      <c r="AR162" s="254"/>
      <c r="AS162" s="254"/>
      <c r="AT162" s="255"/>
    </row>
    <row r="163" spans="2:46" ht="4.5" customHeight="1">
      <c r="B163" s="91"/>
      <c r="C163" s="88"/>
      <c r="D163" s="20"/>
      <c r="E163" s="2"/>
      <c r="F163" s="2"/>
      <c r="G163" s="2"/>
      <c r="H163" s="2"/>
      <c r="I163" s="2"/>
      <c r="J163" s="22"/>
      <c r="K163" s="22"/>
      <c r="L163" s="22"/>
      <c r="M163" s="86"/>
      <c r="N163" s="2"/>
      <c r="O163" s="98"/>
      <c r="P163" s="2"/>
      <c r="Q163" s="18"/>
      <c r="R163" s="223"/>
      <c r="S163" s="223"/>
      <c r="T163" s="223"/>
      <c r="U163" s="2"/>
      <c r="V163" s="2"/>
      <c r="W163" s="2"/>
      <c r="X163" s="2"/>
      <c r="Y163" s="2"/>
      <c r="Z163" s="2"/>
      <c r="AA163" s="2"/>
      <c r="AB163" s="2"/>
      <c r="AC163" s="224"/>
      <c r="AD163" s="224"/>
      <c r="AE163" s="2"/>
      <c r="AF163" s="2"/>
      <c r="AG163" s="2"/>
      <c r="AH163" s="2"/>
      <c r="AI163" s="2"/>
      <c r="AJ163" s="2"/>
      <c r="AK163" s="2"/>
      <c r="AL163" s="106"/>
      <c r="AM163" s="225"/>
      <c r="AN163" s="225"/>
      <c r="AO163" s="225"/>
      <c r="AP163" s="225"/>
      <c r="AQ163" s="254"/>
      <c r="AR163" s="254"/>
      <c r="AS163" s="254"/>
      <c r="AT163" s="255"/>
    </row>
    <row r="164" spans="2:46" ht="12.75" customHeight="1">
      <c r="B164" s="91"/>
      <c r="C164" s="322" t="s">
        <v>293</v>
      </c>
      <c r="D164" s="20"/>
      <c r="E164" s="2"/>
      <c r="F164" s="2"/>
      <c r="G164" s="2"/>
      <c r="H164" s="2"/>
      <c r="I164" s="2"/>
      <c r="J164" s="22"/>
      <c r="K164" s="22"/>
      <c r="L164" s="22"/>
      <c r="M164" s="86"/>
      <c r="N164" s="2"/>
      <c r="O164" s="98"/>
      <c r="P164" s="2"/>
      <c r="Q164" s="18"/>
      <c r="R164" s="223"/>
      <c r="S164" s="223"/>
      <c r="T164" s="223"/>
      <c r="U164" s="2"/>
      <c r="V164" s="2"/>
      <c r="W164" s="2"/>
      <c r="X164" s="2"/>
      <c r="Y164" s="2"/>
      <c r="Z164" s="2"/>
      <c r="AA164" s="2"/>
      <c r="AB164" s="2"/>
      <c r="AC164" s="224"/>
      <c r="AD164" s="224"/>
      <c r="AE164" s="2"/>
      <c r="AF164" s="2"/>
      <c r="AG164" s="2"/>
      <c r="AH164" s="2"/>
      <c r="AI164" s="2"/>
      <c r="AJ164" s="2"/>
      <c r="AK164" s="2"/>
      <c r="AL164" s="106"/>
      <c r="AM164" s="225"/>
      <c r="AN164" s="225"/>
      <c r="AO164" s="225"/>
      <c r="AP164" s="225"/>
      <c r="AQ164" s="254"/>
      <c r="AR164" s="254"/>
      <c r="AS164" s="254"/>
      <c r="AT164" s="255"/>
    </row>
    <row r="165" spans="2:46" ht="12.75" customHeight="1" thickBot="1">
      <c r="B165" s="55"/>
      <c r="C165" s="292" t="s">
        <v>263</v>
      </c>
      <c r="D165" s="2"/>
      <c r="E165" s="2"/>
      <c r="F165" s="2"/>
      <c r="G165" s="2"/>
      <c r="H165" s="2"/>
      <c r="I165" s="2"/>
      <c r="J165" s="22"/>
      <c r="K165" s="22"/>
      <c r="L165" s="22"/>
      <c r="M165" s="86"/>
      <c r="N165" s="96"/>
      <c r="O165" s="98"/>
      <c r="P165" s="2"/>
      <c r="Q165" s="2"/>
      <c r="R165" s="2"/>
      <c r="S165" s="2"/>
      <c r="T165" s="2"/>
      <c r="U165" s="2"/>
      <c r="V165" s="2"/>
      <c r="W165" s="2"/>
      <c r="X165" s="2"/>
      <c r="Y165" s="2"/>
      <c r="Z165" s="2"/>
      <c r="AA165" s="2"/>
      <c r="AB165" s="2"/>
      <c r="AC165" s="2"/>
      <c r="AD165" s="2"/>
      <c r="AE165" s="2"/>
      <c r="AF165" s="2"/>
      <c r="AG165" s="2"/>
      <c r="AH165" s="2"/>
      <c r="AI165" s="2"/>
      <c r="AJ165" s="2"/>
      <c r="AK165" s="2"/>
      <c r="AL165" s="2"/>
      <c r="AM165" s="9"/>
      <c r="AN165" s="9"/>
      <c r="AO165" s="9"/>
      <c r="AP165" s="245" t="s">
        <v>41</v>
      </c>
      <c r="AQ165" s="449">
        <f>AM160+AM162</f>
        <v>0</v>
      </c>
      <c r="AR165" s="449"/>
      <c r="AS165" s="449"/>
      <c r="AT165" s="450"/>
    </row>
    <row r="166" spans="2:46" ht="4.5" customHeight="1">
      <c r="B166" s="61"/>
      <c r="C166" s="38"/>
      <c r="D166" s="38"/>
      <c r="E166" s="38"/>
      <c r="F166" s="38"/>
      <c r="G166" s="38"/>
      <c r="H166" s="38"/>
      <c r="I166" s="38"/>
      <c r="J166" s="76"/>
      <c r="K166" s="76"/>
      <c r="L166" s="76"/>
      <c r="M166" s="87"/>
      <c r="N166" s="129"/>
      <c r="O166" s="130"/>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248"/>
      <c r="AR166" s="248"/>
      <c r="AS166" s="248"/>
      <c r="AT166" s="249"/>
    </row>
    <row r="167" spans="2:46" ht="4.5" customHeight="1">
      <c r="B167" s="2"/>
      <c r="C167" s="2"/>
      <c r="D167" s="2"/>
      <c r="E167" s="2"/>
      <c r="F167" s="2"/>
      <c r="G167" s="2"/>
      <c r="H167" s="2"/>
      <c r="I167" s="2"/>
      <c r="J167" s="22"/>
      <c r="K167" s="22"/>
      <c r="L167" s="22"/>
      <c r="M167" s="86"/>
      <c r="N167" s="83"/>
      <c r="O167" s="82"/>
      <c r="AQ167" s="246"/>
      <c r="AR167" s="246"/>
      <c r="AS167" s="246"/>
      <c r="AT167" s="246"/>
    </row>
    <row r="168" spans="2:46" ht="12.75" customHeight="1">
      <c r="B168" s="100">
        <v>29</v>
      </c>
      <c r="C168" s="101" t="s">
        <v>200</v>
      </c>
      <c r="D168" s="50"/>
      <c r="E168" s="50"/>
      <c r="F168" s="50"/>
      <c r="G168" s="50"/>
      <c r="H168" s="50"/>
      <c r="I168" s="50"/>
      <c r="J168" s="71"/>
      <c r="K168" s="71"/>
      <c r="L168" s="71"/>
      <c r="M168" s="85"/>
      <c r="N168" s="134"/>
      <c r="O168" s="128"/>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228"/>
      <c r="AN168" s="50"/>
      <c r="AO168" s="50"/>
      <c r="AP168" s="50"/>
      <c r="AQ168" s="256"/>
      <c r="AR168" s="256"/>
      <c r="AS168" s="256"/>
      <c r="AT168" s="257"/>
    </row>
    <row r="169" spans="2:46" ht="12.75" customHeight="1">
      <c r="B169" s="91"/>
      <c r="C169" s="95"/>
      <c r="D169" s="20" t="s">
        <v>199</v>
      </c>
      <c r="E169" s="2"/>
      <c r="F169" s="2"/>
      <c r="G169" s="2"/>
      <c r="H169" s="2"/>
      <c r="I169" s="2"/>
      <c r="J169" s="22"/>
      <c r="K169" s="22"/>
      <c r="L169" s="22"/>
      <c r="M169" s="86"/>
      <c r="N169" s="2"/>
      <c r="O169" s="98"/>
      <c r="P169" s="2"/>
      <c r="Q169" s="18" t="s">
        <v>41</v>
      </c>
      <c r="R169" s="384"/>
      <c r="S169" s="384"/>
      <c r="T169" s="384"/>
      <c r="U169" s="2" t="s">
        <v>54</v>
      </c>
      <c r="V169" s="2"/>
      <c r="W169" s="2"/>
      <c r="X169" s="2"/>
      <c r="Y169" s="2"/>
      <c r="Z169" s="2"/>
      <c r="AA169" s="2"/>
      <c r="AB169" s="2" t="s">
        <v>47</v>
      </c>
      <c r="AC169" s="374">
        <v>1</v>
      </c>
      <c r="AD169" s="374"/>
      <c r="AE169" s="2"/>
      <c r="AF169" s="2"/>
      <c r="AG169" s="2"/>
      <c r="AH169" s="2"/>
      <c r="AI169" s="2"/>
      <c r="AJ169" s="2"/>
      <c r="AK169" s="2" t="s">
        <v>45</v>
      </c>
      <c r="AL169" s="106" t="s">
        <v>41</v>
      </c>
      <c r="AM169" s="454">
        <f>R169*AC169</f>
        <v>0</v>
      </c>
      <c r="AN169" s="454"/>
      <c r="AO169" s="454"/>
      <c r="AP169" s="454"/>
      <c r="AQ169" s="252"/>
      <c r="AR169" s="252"/>
      <c r="AS169" s="252"/>
      <c r="AT169" s="253"/>
    </row>
    <row r="170" spans="2:46" ht="4.5" customHeight="1">
      <c r="B170" s="91"/>
      <c r="C170" s="95"/>
      <c r="D170" s="2"/>
      <c r="E170" s="2"/>
      <c r="F170" s="2"/>
      <c r="G170" s="2"/>
      <c r="H170" s="2"/>
      <c r="I170" s="2"/>
      <c r="J170" s="22"/>
      <c r="K170" s="22"/>
      <c r="L170" s="22"/>
      <c r="M170" s="86"/>
      <c r="N170" s="2"/>
      <c r="O170" s="98"/>
      <c r="P170" s="2"/>
      <c r="Q170" s="2"/>
      <c r="R170" s="2"/>
      <c r="S170" s="2"/>
      <c r="T170" s="2"/>
      <c r="U170" s="2"/>
      <c r="V170" s="2"/>
      <c r="W170" s="2"/>
      <c r="X170" s="2"/>
      <c r="Y170" s="2"/>
      <c r="Z170" s="2"/>
      <c r="AA170" s="2"/>
      <c r="AB170" s="2"/>
      <c r="AC170" s="2"/>
      <c r="AD170" s="2"/>
      <c r="AE170" s="2"/>
      <c r="AF170" s="2"/>
      <c r="AG170" s="2"/>
      <c r="AH170" s="2"/>
      <c r="AI170" s="2"/>
      <c r="AJ170" s="2"/>
      <c r="AK170" s="2"/>
      <c r="AL170" s="2"/>
      <c r="AM170" s="325"/>
      <c r="AN170" s="325"/>
      <c r="AO170" s="325"/>
      <c r="AP170" s="326"/>
      <c r="AQ170" s="254"/>
      <c r="AR170" s="254"/>
      <c r="AS170" s="254"/>
      <c r="AT170" s="255"/>
    </row>
    <row r="171" spans="2:46" ht="12.75" customHeight="1">
      <c r="B171" s="91"/>
      <c r="C171" s="95"/>
      <c r="D171" s="20" t="s">
        <v>198</v>
      </c>
      <c r="E171" s="2"/>
      <c r="F171" s="2"/>
      <c r="G171" s="2"/>
      <c r="H171" s="2"/>
      <c r="I171" s="2"/>
      <c r="J171" s="22"/>
      <c r="K171" s="22"/>
      <c r="L171" s="22"/>
      <c r="M171" s="86"/>
      <c r="N171" s="2"/>
      <c r="O171" s="98"/>
      <c r="P171" s="2"/>
      <c r="Q171" s="18" t="s">
        <v>41</v>
      </c>
      <c r="R171" s="384"/>
      <c r="S171" s="384"/>
      <c r="T171" s="384"/>
      <c r="U171" s="2" t="s">
        <v>54</v>
      </c>
      <c r="V171" s="2"/>
      <c r="W171" s="2"/>
      <c r="X171" s="2"/>
      <c r="Y171" s="2"/>
      <c r="Z171" s="2"/>
      <c r="AA171" s="2"/>
      <c r="AB171" s="2" t="s">
        <v>47</v>
      </c>
      <c r="AC171" s="374"/>
      <c r="AD171" s="374"/>
      <c r="AE171" s="2" t="s">
        <v>96</v>
      </c>
      <c r="AF171" s="2"/>
      <c r="AG171" s="2"/>
      <c r="AH171" s="2"/>
      <c r="AI171" s="2"/>
      <c r="AJ171" s="2"/>
      <c r="AK171" s="2" t="s">
        <v>45</v>
      </c>
      <c r="AL171" s="106" t="s">
        <v>41</v>
      </c>
      <c r="AM171" s="454">
        <f>R171*AC171</f>
        <v>0</v>
      </c>
      <c r="AN171" s="454"/>
      <c r="AO171" s="454"/>
      <c r="AP171" s="454"/>
      <c r="AQ171" s="254"/>
      <c r="AR171" s="254"/>
      <c r="AS171" s="254"/>
      <c r="AT171" s="255"/>
    </row>
    <row r="172" spans="2:46" ht="4.5" customHeight="1">
      <c r="B172" s="91"/>
      <c r="C172" s="95"/>
      <c r="D172" s="20"/>
      <c r="E172" s="2"/>
      <c r="F172" s="2"/>
      <c r="G172" s="2"/>
      <c r="H172" s="2"/>
      <c r="I172" s="2"/>
      <c r="J172" s="22"/>
      <c r="K172" s="22"/>
      <c r="L172" s="22"/>
      <c r="M172" s="86"/>
      <c r="N172" s="2"/>
      <c r="O172" s="98"/>
      <c r="P172" s="2"/>
      <c r="Q172" s="18"/>
      <c r="R172" s="223"/>
      <c r="S172" s="223"/>
      <c r="T172" s="223"/>
      <c r="U172" s="2"/>
      <c r="V172" s="2"/>
      <c r="W172" s="2"/>
      <c r="X172" s="2"/>
      <c r="Y172" s="2"/>
      <c r="Z172" s="2"/>
      <c r="AA172" s="2"/>
      <c r="AB172" s="2"/>
      <c r="AC172" s="224"/>
      <c r="AD172" s="224"/>
      <c r="AE172" s="2"/>
      <c r="AF172" s="2"/>
      <c r="AG172" s="2"/>
      <c r="AH172" s="2"/>
      <c r="AI172" s="2"/>
      <c r="AJ172" s="2"/>
      <c r="AK172" s="2"/>
      <c r="AL172" s="106"/>
      <c r="AM172" s="225"/>
      <c r="AN172" s="225"/>
      <c r="AO172" s="225"/>
      <c r="AP172" s="225"/>
      <c r="AQ172" s="254"/>
      <c r="AR172" s="254"/>
      <c r="AS172" s="254"/>
      <c r="AT172" s="255"/>
    </row>
    <row r="173" spans="2:46" ht="12.75" customHeight="1">
      <c r="B173" s="91"/>
      <c r="C173" s="322" t="s">
        <v>294</v>
      </c>
      <c r="D173" s="20"/>
      <c r="E173" s="2"/>
      <c r="F173" s="2"/>
      <c r="G173" s="2"/>
      <c r="H173" s="2"/>
      <c r="I173" s="2"/>
      <c r="J173" s="22"/>
      <c r="K173" s="22"/>
      <c r="L173" s="22"/>
      <c r="M173" s="86"/>
      <c r="N173" s="2"/>
      <c r="O173" s="98"/>
      <c r="P173" s="2"/>
      <c r="Q173" s="18"/>
      <c r="R173" s="223"/>
      <c r="S173" s="223"/>
      <c r="T173" s="223"/>
      <c r="U173" s="2"/>
      <c r="V173" s="2"/>
      <c r="W173" s="2"/>
      <c r="X173" s="2"/>
      <c r="Y173" s="2"/>
      <c r="Z173" s="2"/>
      <c r="AA173" s="2"/>
      <c r="AB173" s="2"/>
      <c r="AC173" s="224"/>
      <c r="AD173" s="224"/>
      <c r="AE173" s="2"/>
      <c r="AF173" s="2"/>
      <c r="AG173" s="2"/>
      <c r="AH173" s="2"/>
      <c r="AI173" s="2"/>
      <c r="AJ173" s="2"/>
      <c r="AK173" s="2"/>
      <c r="AL173" s="106"/>
      <c r="AM173" s="225"/>
      <c r="AN173" s="225"/>
      <c r="AO173" s="225"/>
      <c r="AP173" s="225"/>
      <c r="AQ173" s="254"/>
      <c r="AR173" s="254"/>
      <c r="AS173" s="254"/>
      <c r="AT173" s="255"/>
    </row>
    <row r="174" spans="2:46" ht="12.75" customHeight="1" thickBot="1">
      <c r="B174" s="91"/>
      <c r="C174" s="88"/>
      <c r="D174" s="2"/>
      <c r="E174" s="2"/>
      <c r="F174" s="2"/>
      <c r="G174" s="2"/>
      <c r="H174" s="2"/>
      <c r="I174" s="2"/>
      <c r="J174" s="22"/>
      <c r="K174" s="22"/>
      <c r="L174" s="22"/>
      <c r="M174" s="86"/>
      <c r="N174" s="96"/>
      <c r="O174" s="98"/>
      <c r="P174" s="2"/>
      <c r="Q174" s="2"/>
      <c r="R174" s="2"/>
      <c r="S174" s="2"/>
      <c r="T174" s="2"/>
      <c r="U174" s="2"/>
      <c r="V174" s="2"/>
      <c r="W174" s="2"/>
      <c r="X174" s="2"/>
      <c r="Y174" s="2"/>
      <c r="Z174" s="2"/>
      <c r="AA174" s="2"/>
      <c r="AB174" s="2"/>
      <c r="AC174" s="2"/>
      <c r="AD174" s="2"/>
      <c r="AE174" s="2"/>
      <c r="AF174" s="2"/>
      <c r="AG174" s="2"/>
      <c r="AH174" s="2"/>
      <c r="AI174" s="2"/>
      <c r="AJ174" s="2"/>
      <c r="AK174" s="2"/>
      <c r="AL174" s="2"/>
      <c r="AM174" s="9"/>
      <c r="AN174" s="9"/>
      <c r="AO174" s="9"/>
      <c r="AP174" s="245" t="s">
        <v>41</v>
      </c>
      <c r="AQ174" s="449">
        <f>AM169+AM171</f>
        <v>0</v>
      </c>
      <c r="AR174" s="449"/>
      <c r="AS174" s="449"/>
      <c r="AT174" s="450"/>
    </row>
    <row r="175" spans="2:46" ht="4.5" customHeight="1">
      <c r="B175" s="61"/>
      <c r="C175" s="38"/>
      <c r="D175" s="38"/>
      <c r="E175" s="38"/>
      <c r="F175" s="38"/>
      <c r="G175" s="38"/>
      <c r="H175" s="38"/>
      <c r="I175" s="38"/>
      <c r="J175" s="76"/>
      <c r="K175" s="76"/>
      <c r="L175" s="76"/>
      <c r="M175" s="87"/>
      <c r="N175" s="129"/>
      <c r="O175" s="130"/>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248"/>
      <c r="AR175" s="248"/>
      <c r="AS175" s="248"/>
      <c r="AT175" s="249"/>
    </row>
    <row r="176" spans="2:46" ht="4.5" customHeight="1">
      <c r="B176" s="2"/>
      <c r="C176" s="2"/>
      <c r="D176" s="2"/>
      <c r="E176" s="2"/>
      <c r="F176" s="2"/>
      <c r="G176" s="2"/>
      <c r="H176" s="2"/>
      <c r="I176" s="2"/>
      <c r="J176" s="22"/>
      <c r="K176" s="22"/>
      <c r="L176" s="22"/>
      <c r="M176" s="86"/>
      <c r="N176" s="83"/>
      <c r="O176" s="82"/>
      <c r="AQ176" s="246"/>
      <c r="AR176" s="246"/>
      <c r="AS176" s="246"/>
      <c r="AT176" s="246"/>
    </row>
    <row r="177" spans="2:46" ht="12.75" customHeight="1">
      <c r="B177" s="100">
        <v>30</v>
      </c>
      <c r="C177" s="101" t="s">
        <v>210</v>
      </c>
      <c r="D177" s="122"/>
      <c r="E177" s="122"/>
      <c r="F177" s="122"/>
      <c r="G177" s="122"/>
      <c r="H177" s="122"/>
      <c r="I177" s="122"/>
      <c r="J177" s="48"/>
      <c r="K177" s="50"/>
      <c r="L177" s="50"/>
      <c r="M177" s="123"/>
      <c r="N177" s="125"/>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229"/>
      <c r="AQ177" s="250"/>
      <c r="AR177" s="250"/>
      <c r="AS177" s="250"/>
      <c r="AT177" s="251"/>
    </row>
    <row r="178" spans="2:47" ht="12.75" customHeight="1">
      <c r="B178" s="55"/>
      <c r="C178" s="2"/>
      <c r="D178" s="20" t="s">
        <v>216</v>
      </c>
      <c r="E178" s="2"/>
      <c r="F178" s="2"/>
      <c r="G178" s="2"/>
      <c r="H178" s="2"/>
      <c r="I178" s="2"/>
      <c r="J178" s="2"/>
      <c r="K178" s="2"/>
      <c r="L178" s="2"/>
      <c r="M178" s="16"/>
      <c r="N178" s="2"/>
      <c r="O178" s="2"/>
      <c r="P178" s="2"/>
      <c r="Q178" s="18" t="s">
        <v>41</v>
      </c>
      <c r="R178" s="384"/>
      <c r="S178" s="384"/>
      <c r="T178" s="384"/>
      <c r="U178" s="2" t="s">
        <v>211</v>
      </c>
      <c r="V178" s="2"/>
      <c r="W178" s="2"/>
      <c r="X178" s="2"/>
      <c r="Y178" s="2"/>
      <c r="Z178" s="2"/>
      <c r="AA178" s="2"/>
      <c r="AB178" s="2"/>
      <c r="AC178" s="2"/>
      <c r="AD178" s="2"/>
      <c r="AE178" s="2"/>
      <c r="AF178" s="2"/>
      <c r="AG178" s="2"/>
      <c r="AH178" s="2"/>
      <c r="AI178" s="2"/>
      <c r="AJ178" s="2"/>
      <c r="AK178" s="2"/>
      <c r="AL178" s="2"/>
      <c r="AM178" s="2"/>
      <c r="AN178" s="2"/>
      <c r="AO178" s="2"/>
      <c r="AP178" s="2"/>
      <c r="AQ178" s="258"/>
      <c r="AR178" s="258"/>
      <c r="AS178" s="258"/>
      <c r="AT178" s="259"/>
      <c r="AU178" s="2"/>
    </row>
    <row r="179" spans="2:47" ht="4.5" customHeight="1">
      <c r="B179" s="55"/>
      <c r="C179" s="2"/>
      <c r="D179" s="2"/>
      <c r="E179" s="2"/>
      <c r="F179" s="2"/>
      <c r="G179" s="2"/>
      <c r="H179" s="2"/>
      <c r="I179" s="2"/>
      <c r="J179" s="22"/>
      <c r="K179" s="22"/>
      <c r="L179" s="22"/>
      <c r="M179" s="86"/>
      <c r="N179" s="83"/>
      <c r="O179" s="98"/>
      <c r="P179" s="2"/>
      <c r="Q179" s="2"/>
      <c r="R179" s="240"/>
      <c r="S179" s="240"/>
      <c r="T179" s="240"/>
      <c r="U179" s="2"/>
      <c r="V179" s="2"/>
      <c r="W179" s="2"/>
      <c r="X179" s="2"/>
      <c r="Y179" s="2"/>
      <c r="Z179" s="2"/>
      <c r="AA179" s="2"/>
      <c r="AB179" s="2"/>
      <c r="AC179" s="2"/>
      <c r="AD179" s="2"/>
      <c r="AE179" s="2"/>
      <c r="AF179" s="2"/>
      <c r="AG179" s="2"/>
      <c r="AH179" s="2"/>
      <c r="AI179" s="2"/>
      <c r="AJ179" s="2"/>
      <c r="AK179" s="2"/>
      <c r="AL179" s="2"/>
      <c r="AM179" s="2"/>
      <c r="AN179" s="2"/>
      <c r="AO179" s="2"/>
      <c r="AP179" s="2"/>
      <c r="AQ179" s="258"/>
      <c r="AR179" s="258"/>
      <c r="AS179" s="258"/>
      <c r="AT179" s="259"/>
      <c r="AU179" s="2"/>
    </row>
    <row r="180" spans="2:46" ht="12.75" customHeight="1" thickBot="1">
      <c r="B180" s="55"/>
      <c r="C180" s="2"/>
      <c r="D180" s="20" t="s">
        <v>212</v>
      </c>
      <c r="E180" s="2"/>
      <c r="F180" s="2"/>
      <c r="G180" s="2"/>
      <c r="H180" s="2"/>
      <c r="I180" s="2"/>
      <c r="J180" s="2"/>
      <c r="K180" s="2"/>
      <c r="L180" s="2"/>
      <c r="M180" s="16"/>
      <c r="N180" s="2"/>
      <c r="O180" s="2"/>
      <c r="P180" s="2"/>
      <c r="Q180" s="18" t="s">
        <v>41</v>
      </c>
      <c r="R180" s="384"/>
      <c r="S180" s="384"/>
      <c r="T180" s="384"/>
      <c r="U180" s="2" t="s">
        <v>213</v>
      </c>
      <c r="V180" s="2"/>
      <c r="W180" s="2"/>
      <c r="X180" s="2"/>
      <c r="Y180" s="2"/>
      <c r="Z180" s="2"/>
      <c r="AA180" s="2"/>
      <c r="AB180" s="2"/>
      <c r="AC180" s="2"/>
      <c r="AD180" s="2"/>
      <c r="AE180" s="2"/>
      <c r="AF180" s="2"/>
      <c r="AG180" s="2"/>
      <c r="AH180" s="2"/>
      <c r="AI180" s="2"/>
      <c r="AJ180" s="2"/>
      <c r="AK180" s="2"/>
      <c r="AL180" s="2"/>
      <c r="AM180" s="2"/>
      <c r="AN180" s="2"/>
      <c r="AO180" s="2"/>
      <c r="AP180" s="107" t="s">
        <v>41</v>
      </c>
      <c r="AQ180" s="449">
        <f>R178+R180</f>
        <v>0</v>
      </c>
      <c r="AR180" s="449"/>
      <c r="AS180" s="449"/>
      <c r="AT180" s="450"/>
    </row>
    <row r="181" spans="2:46" ht="4.5" customHeight="1">
      <c r="B181" s="61"/>
      <c r="C181" s="38"/>
      <c r="D181" s="236"/>
      <c r="E181" s="38"/>
      <c r="F181" s="38"/>
      <c r="G181" s="38"/>
      <c r="H181" s="38"/>
      <c r="I181" s="38"/>
      <c r="J181" s="38"/>
      <c r="K181" s="38"/>
      <c r="L181" s="38"/>
      <c r="M181" s="41"/>
      <c r="N181" s="38"/>
      <c r="O181" s="38"/>
      <c r="P181" s="38"/>
      <c r="Q181" s="237"/>
      <c r="R181" s="226"/>
      <c r="S181" s="226"/>
      <c r="T181" s="226"/>
      <c r="U181" s="38"/>
      <c r="V181" s="38"/>
      <c r="W181" s="38"/>
      <c r="X181" s="38"/>
      <c r="Y181" s="38"/>
      <c r="Z181" s="38"/>
      <c r="AA181" s="38"/>
      <c r="AB181" s="38"/>
      <c r="AC181" s="38"/>
      <c r="AD181" s="38"/>
      <c r="AE181" s="38"/>
      <c r="AF181" s="38"/>
      <c r="AG181" s="38"/>
      <c r="AH181" s="38"/>
      <c r="AI181" s="38"/>
      <c r="AJ181" s="38"/>
      <c r="AK181" s="38"/>
      <c r="AL181" s="38"/>
      <c r="AM181" s="38"/>
      <c r="AN181" s="38"/>
      <c r="AO181" s="38"/>
      <c r="AP181" s="188"/>
      <c r="AQ181" s="238"/>
      <c r="AR181" s="238"/>
      <c r="AS181" s="238"/>
      <c r="AT181" s="239"/>
    </row>
    <row r="182" spans="2:46" ht="4.5" customHeight="1">
      <c r="B182" s="2"/>
      <c r="C182" s="2"/>
      <c r="D182" s="2"/>
      <c r="E182" s="2"/>
      <c r="F182" s="2"/>
      <c r="G182" s="2"/>
      <c r="H182" s="2"/>
      <c r="I182" s="2"/>
      <c r="J182" s="22"/>
      <c r="K182" s="22"/>
      <c r="L182" s="22"/>
      <c r="M182" s="86"/>
      <c r="N182" s="83"/>
      <c r="O182" s="82"/>
      <c r="AQ182" s="156"/>
      <c r="AR182" s="156"/>
      <c r="AS182" s="156"/>
      <c r="AT182" s="156"/>
    </row>
    <row r="183" spans="2:46" ht="13.5" customHeight="1">
      <c r="B183" s="100">
        <v>31</v>
      </c>
      <c r="C183" s="101" t="s">
        <v>217</v>
      </c>
      <c r="D183" s="50"/>
      <c r="E183" s="50"/>
      <c r="F183" s="50"/>
      <c r="G183" s="50"/>
      <c r="H183" s="50"/>
      <c r="I183" s="50"/>
      <c r="J183" s="71"/>
      <c r="K183" s="71"/>
      <c r="L183" s="71"/>
      <c r="M183" s="85"/>
      <c r="N183" s="134"/>
      <c r="O183" s="128"/>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157"/>
      <c r="AR183" s="157"/>
      <c r="AS183" s="157"/>
      <c r="AT183" s="158"/>
    </row>
    <row r="184" spans="2:46" ht="13.5" customHeight="1">
      <c r="B184" s="91"/>
      <c r="C184" s="2"/>
      <c r="D184" s="20" t="s">
        <v>218</v>
      </c>
      <c r="E184" s="2"/>
      <c r="F184" s="2"/>
      <c r="G184" s="2"/>
      <c r="H184" s="2"/>
      <c r="I184" s="342"/>
      <c r="J184" s="342"/>
      <c r="K184" s="342"/>
      <c r="L184" s="2" t="s">
        <v>56</v>
      </c>
      <c r="M184" s="2"/>
      <c r="N184" s="2"/>
      <c r="O184" s="2"/>
      <c r="P184" s="2"/>
      <c r="Q184" s="119" t="s">
        <v>57</v>
      </c>
      <c r="R184" s="106" t="s">
        <v>41</v>
      </c>
      <c r="S184" s="342">
        <v>0.55</v>
      </c>
      <c r="T184" s="342"/>
      <c r="U184" s="342"/>
      <c r="V184" s="2" t="s">
        <v>58</v>
      </c>
      <c r="W184" s="2"/>
      <c r="X184" s="2"/>
      <c r="Y184" s="2"/>
      <c r="Z184" s="2"/>
      <c r="AA184" s="2" t="s">
        <v>45</v>
      </c>
      <c r="AB184" s="106" t="s">
        <v>41</v>
      </c>
      <c r="AC184" s="455">
        <f>I184*S184</f>
        <v>0</v>
      </c>
      <c r="AD184" s="455"/>
      <c r="AE184" s="455"/>
      <c r="AF184" s="455"/>
      <c r="AG184" s="2" t="s">
        <v>59</v>
      </c>
      <c r="AH184" s="2"/>
      <c r="AI184" s="2"/>
      <c r="AJ184" s="2"/>
      <c r="AK184" s="2"/>
      <c r="AL184" s="119"/>
      <c r="AM184" s="78"/>
      <c r="AN184" s="2"/>
      <c r="AO184" s="2"/>
      <c r="AP184" s="2"/>
      <c r="AQ184" s="2"/>
      <c r="AR184" s="2"/>
      <c r="AS184" s="2"/>
      <c r="AT184" s="53"/>
    </row>
    <row r="185" spans="2:46" ht="4.5" customHeight="1">
      <c r="B185" s="91"/>
      <c r="C185" s="119"/>
      <c r="D185" s="119"/>
      <c r="E185" s="119"/>
      <c r="F185" s="2"/>
      <c r="G185" s="2"/>
      <c r="H185" s="2"/>
      <c r="I185" s="2"/>
      <c r="J185" s="2"/>
      <c r="K185" s="2"/>
      <c r="L185" s="106"/>
      <c r="M185" s="119"/>
      <c r="N185" s="119"/>
      <c r="O185" s="119"/>
      <c r="P185" s="2"/>
      <c r="Q185" s="2"/>
      <c r="R185" s="2"/>
      <c r="S185" s="2"/>
      <c r="T185" s="2"/>
      <c r="U185" s="2"/>
      <c r="V185" s="106"/>
      <c r="W185" s="119"/>
      <c r="X185" s="119"/>
      <c r="Y185" s="119"/>
      <c r="Z185" s="119"/>
      <c r="AA185" s="2"/>
      <c r="AB185" s="119"/>
      <c r="AC185" s="78"/>
      <c r="AD185" s="2"/>
      <c r="AE185" s="22"/>
      <c r="AF185" s="22"/>
      <c r="AG185" s="22"/>
      <c r="AH185" s="86"/>
      <c r="AI185" s="96"/>
      <c r="AJ185" s="98"/>
      <c r="AK185" s="2"/>
      <c r="AL185" s="2"/>
      <c r="AM185" s="2"/>
      <c r="AN185" s="2"/>
      <c r="AO185" s="2"/>
      <c r="AP185" s="124"/>
      <c r="AQ185" s="221"/>
      <c r="AR185" s="221"/>
      <c r="AS185" s="221"/>
      <c r="AT185" s="222"/>
    </row>
    <row r="186" spans="2:46" ht="13.5" customHeight="1" thickBot="1">
      <c r="B186" s="91"/>
      <c r="C186" s="119"/>
      <c r="D186" s="164" t="s">
        <v>219</v>
      </c>
      <c r="E186" s="119"/>
      <c r="F186" s="2"/>
      <c r="G186" s="2"/>
      <c r="H186" s="2"/>
      <c r="I186" s="106" t="s">
        <v>41</v>
      </c>
      <c r="J186" s="373"/>
      <c r="K186" s="373"/>
      <c r="L186" s="373"/>
      <c r="M186" s="2" t="s">
        <v>220</v>
      </c>
      <c r="N186" s="2"/>
      <c r="O186" s="2"/>
      <c r="P186" s="119" t="s">
        <v>57</v>
      </c>
      <c r="Q186" s="106" t="s">
        <v>221</v>
      </c>
      <c r="R186" s="342"/>
      <c r="S186" s="342"/>
      <c r="T186" s="342"/>
      <c r="U186" s="196" t="s">
        <v>222</v>
      </c>
      <c r="V186" s="2"/>
      <c r="W186" s="2"/>
      <c r="X186" s="2"/>
      <c r="Y186" s="2"/>
      <c r="Z186" s="119" t="s">
        <v>102</v>
      </c>
      <c r="AA186" s="342"/>
      <c r="AB186" s="342"/>
      <c r="AC186" s="342"/>
      <c r="AD186" s="196" t="s">
        <v>223</v>
      </c>
      <c r="AE186" s="196"/>
      <c r="AF186" s="196"/>
      <c r="AG186" s="2"/>
      <c r="AH186" s="119" t="s">
        <v>101</v>
      </c>
      <c r="AI186" s="96" t="s">
        <v>41</v>
      </c>
      <c r="AJ186" s="453" t="e">
        <f>J186*(R186/AA186)</f>
        <v>#DIV/0!</v>
      </c>
      <c r="AK186" s="453"/>
      <c r="AL186" s="453"/>
      <c r="AM186" s="2"/>
      <c r="AN186" s="2"/>
      <c r="AO186" s="2"/>
      <c r="AP186" s="107" t="s">
        <v>41</v>
      </c>
      <c r="AQ186" s="451" t="e">
        <f>AC184+AJ186</f>
        <v>#DIV/0!</v>
      </c>
      <c r="AR186" s="451"/>
      <c r="AS186" s="451"/>
      <c r="AT186" s="452"/>
    </row>
    <row r="187" spans="2:46" ht="4.5" customHeight="1">
      <c r="B187" s="91"/>
      <c r="C187" s="119"/>
      <c r="D187" s="164"/>
      <c r="E187" s="119"/>
      <c r="F187" s="2"/>
      <c r="G187" s="2"/>
      <c r="H187" s="2"/>
      <c r="I187" s="106"/>
      <c r="J187" s="223"/>
      <c r="K187" s="223"/>
      <c r="L187" s="223"/>
      <c r="M187" s="2"/>
      <c r="N187" s="2"/>
      <c r="O187" s="2"/>
      <c r="P187" s="119"/>
      <c r="Q187" s="106"/>
      <c r="R187" s="119"/>
      <c r="S187" s="119"/>
      <c r="T187" s="119"/>
      <c r="U187" s="196"/>
      <c r="V187" s="2"/>
      <c r="W187" s="2"/>
      <c r="X187" s="2"/>
      <c r="Y187" s="2"/>
      <c r="Z187" s="119"/>
      <c r="AA187" s="119"/>
      <c r="AB187" s="119"/>
      <c r="AC187" s="119"/>
      <c r="AD187" s="196"/>
      <c r="AE187" s="196"/>
      <c r="AF187" s="196"/>
      <c r="AG187" s="2"/>
      <c r="AH187" s="119"/>
      <c r="AI187" s="96"/>
      <c r="AJ187" s="144"/>
      <c r="AK187" s="144"/>
      <c r="AL187" s="144"/>
      <c r="AM187" s="2"/>
      <c r="AN187" s="2"/>
      <c r="AO187" s="2"/>
      <c r="AP187" s="124"/>
      <c r="AQ187" s="323"/>
      <c r="AR187" s="323"/>
      <c r="AS187" s="323"/>
      <c r="AT187" s="324"/>
    </row>
    <row r="188" spans="2:46" ht="13.5" customHeight="1">
      <c r="B188" s="91"/>
      <c r="C188" s="442" t="s">
        <v>295</v>
      </c>
      <c r="D188" s="443"/>
      <c r="E188" s="443"/>
      <c r="F188" s="443"/>
      <c r="G188" s="443"/>
      <c r="H188" s="443"/>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c r="AJ188" s="443"/>
      <c r="AK188" s="443"/>
      <c r="AL188" s="443"/>
      <c r="AM188" s="443"/>
      <c r="AN188" s="443"/>
      <c r="AO188" s="443"/>
      <c r="AP188" s="124"/>
      <c r="AQ188" s="323"/>
      <c r="AR188" s="323"/>
      <c r="AS188" s="323"/>
      <c r="AT188" s="324"/>
    </row>
    <row r="189" spans="2:46" ht="36.75" customHeight="1">
      <c r="B189" s="91"/>
      <c r="C189" s="443"/>
      <c r="D189" s="443"/>
      <c r="E189" s="443"/>
      <c r="F189" s="443"/>
      <c r="G189" s="443"/>
      <c r="H189" s="443"/>
      <c r="I189" s="443"/>
      <c r="J189" s="443"/>
      <c r="K189" s="443"/>
      <c r="L189" s="443"/>
      <c r="M189" s="443"/>
      <c r="N189" s="443"/>
      <c r="O189" s="443"/>
      <c r="P189" s="443"/>
      <c r="Q189" s="443"/>
      <c r="R189" s="443"/>
      <c r="S189" s="443"/>
      <c r="T189" s="443"/>
      <c r="U189" s="443"/>
      <c r="V189" s="443"/>
      <c r="W189" s="443"/>
      <c r="X189" s="443"/>
      <c r="Y189" s="443"/>
      <c r="Z189" s="443"/>
      <c r="AA189" s="443"/>
      <c r="AB189" s="443"/>
      <c r="AC189" s="443"/>
      <c r="AD189" s="443"/>
      <c r="AE189" s="443"/>
      <c r="AF189" s="443"/>
      <c r="AG189" s="443"/>
      <c r="AH189" s="443"/>
      <c r="AI189" s="443"/>
      <c r="AJ189" s="443"/>
      <c r="AK189" s="443"/>
      <c r="AL189" s="443"/>
      <c r="AM189" s="443"/>
      <c r="AN189" s="443"/>
      <c r="AO189" s="443"/>
      <c r="AP189" s="124"/>
      <c r="AQ189" s="323"/>
      <c r="AR189" s="323"/>
      <c r="AS189" s="323"/>
      <c r="AT189" s="324"/>
    </row>
    <row r="190" spans="2:46" ht="4.5" customHeight="1">
      <c r="B190" s="94"/>
      <c r="C190" s="38"/>
      <c r="D190" s="38"/>
      <c r="E190" s="38"/>
      <c r="F190" s="38"/>
      <c r="G190" s="38"/>
      <c r="H190" s="38"/>
      <c r="I190" s="38"/>
      <c r="J190" s="38"/>
      <c r="K190" s="38"/>
      <c r="L190" s="38"/>
      <c r="M190" s="38"/>
      <c r="N190" s="41"/>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154"/>
      <c r="AR190" s="154"/>
      <c r="AS190" s="154"/>
      <c r="AT190" s="155"/>
    </row>
    <row r="191" spans="2:14" ht="6.75" customHeight="1">
      <c r="B191" s="11"/>
      <c r="C191" s="11"/>
      <c r="D191" s="12"/>
      <c r="E191" s="12"/>
      <c r="F191" s="12"/>
      <c r="G191" s="12"/>
      <c r="H191" s="12"/>
      <c r="J191" s="7"/>
      <c r="K191" s="2"/>
      <c r="L191" s="2"/>
      <c r="M191" s="24"/>
      <c r="N191" s="2"/>
    </row>
    <row r="192" spans="2:46" ht="12.75" customHeight="1">
      <c r="B192" s="100">
        <v>32</v>
      </c>
      <c r="C192" s="101" t="s">
        <v>264</v>
      </c>
      <c r="D192" s="122"/>
      <c r="E192" s="122"/>
      <c r="F192" s="122"/>
      <c r="G192" s="122"/>
      <c r="H192" s="122"/>
      <c r="I192" s="50"/>
      <c r="J192" s="48"/>
      <c r="K192" s="50"/>
      <c r="L192" s="50"/>
      <c r="M192" s="123"/>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1"/>
    </row>
    <row r="193" spans="2:46" ht="12.75" customHeight="1">
      <c r="B193" s="293"/>
      <c r="C193" s="21"/>
      <c r="D193" s="16" t="s">
        <v>265</v>
      </c>
      <c r="E193" s="16"/>
      <c r="F193" s="16"/>
      <c r="G193" s="406"/>
      <c r="H193" s="406"/>
      <c r="I193" s="406"/>
      <c r="J193" s="406"/>
      <c r="K193" s="406"/>
      <c r="L193" s="106" t="s">
        <v>41</v>
      </c>
      <c r="M193" s="342"/>
      <c r="N193" s="342"/>
      <c r="O193" s="342"/>
      <c r="P193" s="2" t="s">
        <v>266</v>
      </c>
      <c r="Q193" s="2"/>
      <c r="R193" s="119" t="s">
        <v>57</v>
      </c>
      <c r="S193" s="374"/>
      <c r="T193" s="374"/>
      <c r="U193" s="2" t="s">
        <v>96</v>
      </c>
      <c r="V193" s="2"/>
      <c r="W193" s="2"/>
      <c r="X193" s="2"/>
      <c r="Y193" s="2"/>
      <c r="Z193" s="2"/>
      <c r="AA193" s="119" t="s">
        <v>232</v>
      </c>
      <c r="AB193" s="106" t="s">
        <v>41</v>
      </c>
      <c r="AC193" s="454">
        <f>M193*S193</f>
        <v>0</v>
      </c>
      <c r="AD193" s="454"/>
      <c r="AE193" s="454"/>
      <c r="AF193" s="454"/>
      <c r="AG193" s="2"/>
      <c r="AH193" s="2"/>
      <c r="AI193" s="2"/>
      <c r="AJ193" s="2"/>
      <c r="AK193" s="2"/>
      <c r="AL193" s="2"/>
      <c r="AM193" s="2"/>
      <c r="AN193" s="2"/>
      <c r="AO193" s="2"/>
      <c r="AP193" s="2"/>
      <c r="AQ193" s="2"/>
      <c r="AR193" s="2"/>
      <c r="AS193" s="2"/>
      <c r="AT193" s="53"/>
    </row>
    <row r="194" spans="2:46" ht="4.5" customHeight="1">
      <c r="B194" s="293"/>
      <c r="C194" s="21"/>
      <c r="D194" s="16"/>
      <c r="E194" s="16"/>
      <c r="F194" s="16"/>
      <c r="G194" s="16"/>
      <c r="H194" s="16"/>
      <c r="I194" s="2"/>
      <c r="J194" s="9"/>
      <c r="K194" s="2"/>
      <c r="L194" s="2"/>
      <c r="M194" s="24"/>
      <c r="N194" s="2"/>
      <c r="O194" s="2"/>
      <c r="P194" s="2"/>
      <c r="Q194" s="2"/>
      <c r="R194" s="2"/>
      <c r="S194" s="2"/>
      <c r="T194" s="2"/>
      <c r="U194" s="2"/>
      <c r="V194" s="2"/>
      <c r="W194" s="2"/>
      <c r="X194" s="2"/>
      <c r="Y194" s="2"/>
      <c r="Z194" s="2"/>
      <c r="AA194" s="2"/>
      <c r="AB194" s="2"/>
      <c r="AC194" s="325"/>
      <c r="AD194" s="325"/>
      <c r="AE194" s="325"/>
      <c r="AF194" s="325"/>
      <c r="AG194" s="2"/>
      <c r="AH194" s="2"/>
      <c r="AI194" s="2"/>
      <c r="AJ194" s="2"/>
      <c r="AK194" s="2"/>
      <c r="AL194" s="2"/>
      <c r="AM194" s="2"/>
      <c r="AN194" s="2"/>
      <c r="AO194" s="2"/>
      <c r="AP194" s="2"/>
      <c r="AQ194" s="2"/>
      <c r="AR194" s="2"/>
      <c r="AS194" s="2"/>
      <c r="AT194" s="53"/>
    </row>
    <row r="195" spans="2:46" ht="12.75" customHeight="1" thickBot="1">
      <c r="B195" s="293"/>
      <c r="C195" s="21"/>
      <c r="D195" s="16" t="s">
        <v>265</v>
      </c>
      <c r="E195" s="16"/>
      <c r="F195" s="16"/>
      <c r="G195" s="406"/>
      <c r="H195" s="406"/>
      <c r="I195" s="406"/>
      <c r="J195" s="406"/>
      <c r="K195" s="406"/>
      <c r="L195" s="106" t="s">
        <v>41</v>
      </c>
      <c r="M195" s="342">
        <v>0</v>
      </c>
      <c r="N195" s="342"/>
      <c r="O195" s="342"/>
      <c r="P195" s="2" t="s">
        <v>266</v>
      </c>
      <c r="Q195" s="2"/>
      <c r="R195" s="119" t="s">
        <v>57</v>
      </c>
      <c r="S195" s="374"/>
      <c r="T195" s="374"/>
      <c r="U195" s="2" t="s">
        <v>96</v>
      </c>
      <c r="V195" s="2"/>
      <c r="W195" s="2"/>
      <c r="X195" s="2"/>
      <c r="Y195" s="2"/>
      <c r="Z195" s="2"/>
      <c r="AA195" s="119" t="s">
        <v>232</v>
      </c>
      <c r="AB195" s="106" t="s">
        <v>41</v>
      </c>
      <c r="AC195" s="454">
        <f>M195*S195</f>
        <v>0</v>
      </c>
      <c r="AD195" s="454"/>
      <c r="AE195" s="454"/>
      <c r="AF195" s="454"/>
      <c r="AG195" s="2"/>
      <c r="AH195" s="2"/>
      <c r="AI195" s="2"/>
      <c r="AJ195" s="2"/>
      <c r="AK195" s="2"/>
      <c r="AL195" s="2"/>
      <c r="AM195" s="2"/>
      <c r="AN195" s="2"/>
      <c r="AO195" s="2"/>
      <c r="AP195" s="107" t="s">
        <v>41</v>
      </c>
      <c r="AQ195" s="451">
        <f>AC193+AC195</f>
        <v>0</v>
      </c>
      <c r="AR195" s="451"/>
      <c r="AS195" s="451"/>
      <c r="AT195" s="452"/>
    </row>
    <row r="196" spans="2:46" ht="4.5" customHeight="1">
      <c r="B196" s="141"/>
      <c r="C196" s="294"/>
      <c r="D196" s="41"/>
      <c r="E196" s="41"/>
      <c r="F196" s="41"/>
      <c r="G196" s="41"/>
      <c r="H196" s="41"/>
      <c r="I196" s="38"/>
      <c r="J196" s="4"/>
      <c r="K196" s="38"/>
      <c r="L196" s="38"/>
      <c r="M196" s="295"/>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57"/>
    </row>
    <row r="197" spans="2:14" ht="6.75" customHeight="1" thickBot="1">
      <c r="B197" s="11"/>
      <c r="C197" s="11"/>
      <c r="D197" s="12"/>
      <c r="E197" s="12"/>
      <c r="F197" s="12"/>
      <c r="G197" s="12"/>
      <c r="H197" s="12"/>
      <c r="J197" s="7"/>
      <c r="K197" s="2"/>
      <c r="L197" s="2"/>
      <c r="M197" s="24"/>
      <c r="N197" s="2"/>
    </row>
    <row r="198" spans="3:48" ht="15.75" thickBot="1">
      <c r="C198" s="7"/>
      <c r="D198" s="7"/>
      <c r="E198" s="7"/>
      <c r="F198" s="7"/>
      <c r="G198" s="7"/>
      <c r="H198" s="7"/>
      <c r="I198" s="7"/>
      <c r="J198" s="7"/>
      <c r="K198" s="2"/>
      <c r="L198" s="2"/>
      <c r="N198" s="83"/>
      <c r="AN198" s="84" t="s">
        <v>296</v>
      </c>
      <c r="AO198" s="446" t="e">
        <f>AQ129+AQ132+AQ135+AQ143+AQ146+AQ155+AQ165+AQ174+AQ180+AQ186+AQ195</f>
        <v>#DIV/0!</v>
      </c>
      <c r="AP198" s="447"/>
      <c r="AQ198" s="447"/>
      <c r="AR198" s="447"/>
      <c r="AS198" s="447"/>
      <c r="AT198" s="448"/>
      <c r="AU198" s="47" t="s">
        <v>60</v>
      </c>
      <c r="AV198" s="189"/>
    </row>
    <row r="199" spans="41:48" ht="15.75" customHeight="1" thickBot="1">
      <c r="AO199" s="247"/>
      <c r="AP199" s="247"/>
      <c r="AQ199" s="247"/>
      <c r="AR199" s="247"/>
      <c r="AS199" s="247"/>
      <c r="AT199" s="247"/>
      <c r="AU199" s="189"/>
      <c r="AV199" s="189"/>
    </row>
    <row r="200" spans="24:48" ht="16.5" customHeight="1" thickBot="1">
      <c r="X200" s="191"/>
      <c r="Y200" s="191"/>
      <c r="Z200" s="191"/>
      <c r="AA200" s="191"/>
      <c r="AB200" s="191"/>
      <c r="AC200" s="191"/>
      <c r="AD200" s="191"/>
      <c r="AE200" s="191"/>
      <c r="AF200" s="191"/>
      <c r="AG200" s="191"/>
      <c r="AH200" s="191"/>
      <c r="AI200" s="191"/>
      <c r="AJ200" s="191"/>
      <c r="AK200" s="191"/>
      <c r="AL200" s="191"/>
      <c r="AM200" s="191"/>
      <c r="AN200" s="192" t="s">
        <v>214</v>
      </c>
      <c r="AO200" s="459" t="e">
        <f>AO94+AO126+AO198</f>
        <v>#DIV/0!</v>
      </c>
      <c r="AP200" s="460"/>
      <c r="AQ200" s="460"/>
      <c r="AR200" s="460"/>
      <c r="AS200" s="460"/>
      <c r="AT200" s="461"/>
      <c r="AU200" s="193" t="s">
        <v>64</v>
      </c>
      <c r="AV200" s="194"/>
    </row>
    <row r="201" spans="1:48" ht="9" customHeight="1" thickBo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126"/>
      <c r="Y201" s="126"/>
      <c r="Z201" s="126"/>
      <c r="AA201" s="126"/>
      <c r="AB201" s="126"/>
      <c r="AC201" s="126"/>
      <c r="AD201" s="126"/>
      <c r="AE201" s="126"/>
      <c r="AF201" s="126"/>
      <c r="AG201" s="126"/>
      <c r="AH201" s="126"/>
      <c r="AI201" s="126"/>
      <c r="AJ201" s="126"/>
      <c r="AK201" s="126"/>
      <c r="AL201" s="126"/>
      <c r="AM201" s="126"/>
      <c r="AN201" s="284"/>
      <c r="AO201" s="285"/>
      <c r="AP201" s="285"/>
      <c r="AQ201" s="285"/>
      <c r="AR201" s="285"/>
      <c r="AS201" s="285"/>
      <c r="AT201" s="285"/>
      <c r="AU201" s="286"/>
      <c r="AV201" s="287"/>
    </row>
    <row r="202" ht="9" customHeight="1"/>
    <row r="203" spans="1:5" ht="17.25">
      <c r="A203" s="127" t="s">
        <v>65</v>
      </c>
      <c r="B203" s="47"/>
      <c r="C203" s="9"/>
      <c r="D203" s="9"/>
      <c r="E203" s="9"/>
    </row>
    <row r="204" spans="2:12" ht="13.5" customHeight="1">
      <c r="B204" s="133" t="s">
        <v>268</v>
      </c>
      <c r="C204" s="88"/>
      <c r="L204" s="14"/>
    </row>
    <row r="205" spans="2:47" ht="25.5" customHeight="1">
      <c r="B205" s="378" t="s">
        <v>40</v>
      </c>
      <c r="C205" s="378"/>
      <c r="D205" s="378"/>
      <c r="E205" s="378"/>
      <c r="F205" s="378"/>
      <c r="G205" s="378"/>
      <c r="H205" s="378"/>
      <c r="I205" s="378"/>
      <c r="J205" s="378"/>
      <c r="K205" s="378"/>
      <c r="L205" s="378"/>
      <c r="M205" s="378"/>
      <c r="N205" s="378"/>
      <c r="O205" s="378"/>
      <c r="P205" s="378"/>
      <c r="Q205" s="378"/>
      <c r="R205" s="378"/>
      <c r="S205" s="378"/>
      <c r="T205" s="378"/>
      <c r="U205" s="378"/>
      <c r="V205" s="378"/>
      <c r="W205" s="378"/>
      <c r="X205" s="378"/>
      <c r="Y205" s="378"/>
      <c r="Z205" s="378"/>
      <c r="AA205" s="378"/>
      <c r="AB205" s="378"/>
      <c r="AC205" s="378"/>
      <c r="AD205" s="378"/>
      <c r="AE205" s="378"/>
      <c r="AF205" s="378"/>
      <c r="AG205" s="378"/>
      <c r="AH205" s="378"/>
      <c r="AI205" s="378"/>
      <c r="AJ205" s="378"/>
      <c r="AK205" s="378"/>
      <c r="AL205" s="378"/>
      <c r="AM205" s="378"/>
      <c r="AN205" s="378"/>
      <c r="AO205" s="378"/>
      <c r="AP205" s="378"/>
      <c r="AQ205" s="378"/>
      <c r="AR205" s="378"/>
      <c r="AS205" s="378"/>
      <c r="AT205" s="378"/>
      <c r="AU205" s="378"/>
    </row>
    <row r="206" spans="1:46" ht="12.75">
      <c r="A206" s="1"/>
      <c r="B206" s="105">
        <v>33</v>
      </c>
      <c r="C206" s="49" t="s">
        <v>236</v>
      </c>
      <c r="D206" s="48"/>
      <c r="E206" s="138"/>
      <c r="F206" s="113"/>
      <c r="G206" s="48"/>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157"/>
      <c r="AR206" s="157"/>
      <c r="AS206" s="157"/>
      <c r="AT206" s="158"/>
    </row>
    <row r="207" spans="1:46" ht="13.5" thickBot="1">
      <c r="A207" s="1"/>
      <c r="B207" s="55"/>
      <c r="C207" s="106" t="s">
        <v>41</v>
      </c>
      <c r="D207" s="373"/>
      <c r="E207" s="373"/>
      <c r="F207" s="373"/>
      <c r="G207" s="373"/>
      <c r="H207" s="2" t="s">
        <v>225</v>
      </c>
      <c r="I207" s="2"/>
      <c r="J207" s="2"/>
      <c r="K207" s="2"/>
      <c r="L207" s="2"/>
      <c r="M207" s="2"/>
      <c r="N207" s="2"/>
      <c r="O207" s="2"/>
      <c r="P207" s="2"/>
      <c r="Q207" s="2"/>
      <c r="R207" s="2"/>
      <c r="T207" s="2" t="s">
        <v>47</v>
      </c>
      <c r="U207" s="374"/>
      <c r="V207" s="374"/>
      <c r="W207" s="2" t="s">
        <v>55</v>
      </c>
      <c r="AB207" s="2" t="s">
        <v>45</v>
      </c>
      <c r="AC207" s="106" t="s">
        <v>41</v>
      </c>
      <c r="AD207" s="453">
        <f>D207*U207</f>
        <v>0</v>
      </c>
      <c r="AE207" s="453"/>
      <c r="AF207" s="453"/>
      <c r="AG207" s="453"/>
      <c r="AJ207" s="2"/>
      <c r="AK207" s="2"/>
      <c r="AL207" s="2"/>
      <c r="AM207" s="2"/>
      <c r="AN207" s="2"/>
      <c r="AO207" s="2"/>
      <c r="AP207" s="107" t="s">
        <v>41</v>
      </c>
      <c r="AQ207" s="451">
        <f>AD207</f>
        <v>0</v>
      </c>
      <c r="AR207" s="451"/>
      <c r="AS207" s="451"/>
      <c r="AT207" s="452"/>
    </row>
    <row r="208" spans="1:46" ht="4.5" customHeight="1">
      <c r="A208" s="1"/>
      <c r="B208" s="61"/>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263"/>
      <c r="AR208" s="263"/>
      <c r="AS208" s="263"/>
      <c r="AT208" s="264"/>
    </row>
    <row r="209" spans="1:46" ht="4.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69"/>
      <c r="AR209" s="269"/>
      <c r="AS209" s="269"/>
      <c r="AT209" s="269"/>
    </row>
    <row r="210" spans="1:46" ht="12.75">
      <c r="A210" s="1"/>
      <c r="B210" s="105">
        <v>34</v>
      </c>
      <c r="C210" s="49" t="s">
        <v>237</v>
      </c>
      <c r="D210" s="48"/>
      <c r="E210" s="138"/>
      <c r="F210" s="113"/>
      <c r="G210" s="48"/>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267"/>
      <c r="AR210" s="267"/>
      <c r="AS210" s="267"/>
      <c r="AT210" s="268"/>
    </row>
    <row r="211" spans="1:46" ht="13.5" thickBot="1">
      <c r="A211" s="1"/>
      <c r="B211" s="55"/>
      <c r="C211" s="106" t="s">
        <v>41</v>
      </c>
      <c r="D211" s="373"/>
      <c r="E211" s="373"/>
      <c r="F211" s="373"/>
      <c r="G211" s="373"/>
      <c r="H211" s="2" t="s">
        <v>67</v>
      </c>
      <c r="I211" s="2"/>
      <c r="J211" s="2"/>
      <c r="K211" s="2"/>
      <c r="L211" s="2"/>
      <c r="M211" s="2"/>
      <c r="N211" s="2"/>
      <c r="O211" s="2"/>
      <c r="P211" s="2"/>
      <c r="Q211" s="119" t="s">
        <v>57</v>
      </c>
      <c r="R211" s="374"/>
      <c r="S211" s="374"/>
      <c r="T211" s="2" t="s">
        <v>226</v>
      </c>
      <c r="W211" s="2"/>
      <c r="X211" s="195" t="s">
        <v>45</v>
      </c>
      <c r="Y211" t="s">
        <v>41</v>
      </c>
      <c r="Z211" s="453">
        <f>D211*R211</f>
        <v>0</v>
      </c>
      <c r="AA211" s="453"/>
      <c r="AB211" s="453"/>
      <c r="AC211" s="453"/>
      <c r="AJ211" s="2"/>
      <c r="AK211" s="2"/>
      <c r="AL211" s="2"/>
      <c r="AM211" s="2"/>
      <c r="AN211" s="2"/>
      <c r="AO211" s="2"/>
      <c r="AP211" s="107" t="s">
        <v>41</v>
      </c>
      <c r="AQ211" s="451">
        <f>Z211</f>
        <v>0</v>
      </c>
      <c r="AR211" s="451"/>
      <c r="AS211" s="451"/>
      <c r="AT211" s="452"/>
    </row>
    <row r="212" spans="1:46" ht="4.5" customHeight="1">
      <c r="A212" s="1"/>
      <c r="B212" s="61"/>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263"/>
      <c r="AR212" s="263"/>
      <c r="AS212" s="263"/>
      <c r="AT212" s="264"/>
    </row>
    <row r="213" spans="1:46" ht="4.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69"/>
      <c r="AR213" s="269"/>
      <c r="AS213" s="269"/>
      <c r="AT213" s="269"/>
    </row>
    <row r="214" spans="1:46" ht="12.75">
      <c r="A214" s="1"/>
      <c r="B214" s="105">
        <v>35</v>
      </c>
      <c r="C214" s="49" t="s">
        <v>238</v>
      </c>
      <c r="D214" s="48"/>
      <c r="E214" s="138"/>
      <c r="F214" s="113"/>
      <c r="G214" s="48"/>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267"/>
      <c r="AR214" s="267"/>
      <c r="AS214" s="267"/>
      <c r="AT214" s="268"/>
    </row>
    <row r="215" spans="2:46" ht="13.5" thickBot="1">
      <c r="B215" s="55"/>
      <c r="C215" s="106" t="s">
        <v>41</v>
      </c>
      <c r="D215" s="373"/>
      <c r="E215" s="373"/>
      <c r="F215" s="373"/>
      <c r="G215" s="373"/>
      <c r="H215" s="2" t="s">
        <v>66</v>
      </c>
      <c r="I215" s="2"/>
      <c r="J215" s="2"/>
      <c r="K215" s="2"/>
      <c r="L215" s="2"/>
      <c r="M215" s="2"/>
      <c r="N215" s="2"/>
      <c r="O215" s="2"/>
      <c r="P215" s="2"/>
      <c r="Q215" s="2"/>
      <c r="R215" s="2"/>
      <c r="S215" s="2" t="s">
        <v>47</v>
      </c>
      <c r="T215" s="374"/>
      <c r="U215" s="374"/>
      <c r="V215" s="2" t="s">
        <v>55</v>
      </c>
      <c r="X215" s="2"/>
      <c r="Y215" s="2"/>
      <c r="Z215" s="2"/>
      <c r="AA215" s="2" t="s">
        <v>45</v>
      </c>
      <c r="AB215" s="106" t="s">
        <v>41</v>
      </c>
      <c r="AC215" s="453">
        <f>D215*T215</f>
        <v>0</v>
      </c>
      <c r="AD215" s="453"/>
      <c r="AE215" s="453"/>
      <c r="AF215" s="453"/>
      <c r="AH215" s="2"/>
      <c r="AI215" s="2"/>
      <c r="AJ215" s="2"/>
      <c r="AK215" s="2"/>
      <c r="AL215" s="2"/>
      <c r="AM215" s="2"/>
      <c r="AN215" s="2"/>
      <c r="AO215" s="2"/>
      <c r="AP215" s="107" t="s">
        <v>41</v>
      </c>
      <c r="AQ215" s="451">
        <f>AC215</f>
        <v>0</v>
      </c>
      <c r="AR215" s="451"/>
      <c r="AS215" s="451"/>
      <c r="AT215" s="452"/>
    </row>
    <row r="216" spans="2:46" ht="4.5" customHeight="1">
      <c r="B216" s="61"/>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263"/>
      <c r="AR216" s="263"/>
      <c r="AS216" s="263"/>
      <c r="AT216" s="264"/>
    </row>
    <row r="217" spans="1:46" ht="4.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69"/>
      <c r="AR217" s="269"/>
      <c r="AS217" s="269"/>
      <c r="AT217" s="269"/>
    </row>
    <row r="218" spans="1:46" ht="12.75">
      <c r="A218" s="1"/>
      <c r="B218" s="105">
        <v>36</v>
      </c>
      <c r="C218" s="49" t="s">
        <v>239</v>
      </c>
      <c r="D218" s="48"/>
      <c r="E218" s="138"/>
      <c r="F218" s="113"/>
      <c r="G218" s="48"/>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267"/>
      <c r="AR218" s="267"/>
      <c r="AS218" s="267"/>
      <c r="AT218" s="268"/>
    </row>
    <row r="219" spans="1:46" ht="13.5" thickBot="1">
      <c r="A219" s="1"/>
      <c r="B219" s="55"/>
      <c r="C219" s="106" t="s">
        <v>41</v>
      </c>
      <c r="D219" s="373"/>
      <c r="E219" s="373"/>
      <c r="F219" s="373"/>
      <c r="G219" s="373"/>
      <c r="H219" s="2" t="s">
        <v>227</v>
      </c>
      <c r="I219" s="2"/>
      <c r="J219" s="2"/>
      <c r="K219" s="2"/>
      <c r="L219" s="2"/>
      <c r="M219" s="2"/>
      <c r="N219" s="2"/>
      <c r="O219" s="2"/>
      <c r="P219" s="2"/>
      <c r="Q219" s="2" t="s">
        <v>47</v>
      </c>
      <c r="R219" s="374"/>
      <c r="S219" s="374"/>
      <c r="T219" s="2" t="s">
        <v>55</v>
      </c>
      <c r="Y219" s="2" t="s">
        <v>45</v>
      </c>
      <c r="Z219" s="106" t="s">
        <v>41</v>
      </c>
      <c r="AA219" s="453">
        <f>D219*R219</f>
        <v>0</v>
      </c>
      <c r="AB219" s="453"/>
      <c r="AC219" s="453"/>
      <c r="AD219" s="453"/>
      <c r="AJ219" s="2"/>
      <c r="AK219" s="2"/>
      <c r="AL219" s="2"/>
      <c r="AM219" s="2"/>
      <c r="AN219" s="2"/>
      <c r="AO219" s="2"/>
      <c r="AP219" s="107" t="s">
        <v>41</v>
      </c>
      <c r="AQ219" s="451">
        <f>AA219</f>
        <v>0</v>
      </c>
      <c r="AR219" s="451"/>
      <c r="AS219" s="451"/>
      <c r="AT219" s="452"/>
    </row>
    <row r="220" spans="1:46" ht="4.5" customHeight="1">
      <c r="A220" s="1"/>
      <c r="B220" s="61"/>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154"/>
      <c r="AR220" s="154"/>
      <c r="AS220" s="154"/>
      <c r="AT220" s="155"/>
    </row>
    <row r="221" spans="1:46" ht="4.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159"/>
      <c r="AR221" s="159"/>
      <c r="AS221" s="159"/>
      <c r="AT221" s="159"/>
    </row>
    <row r="222" spans="2:46" ht="12.75">
      <c r="B222" s="105">
        <v>37</v>
      </c>
      <c r="C222" s="49" t="s">
        <v>240</v>
      </c>
      <c r="D222" s="48"/>
      <c r="E222" s="138"/>
      <c r="F222" s="113"/>
      <c r="G222" s="48"/>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157"/>
      <c r="AR222" s="157"/>
      <c r="AS222" s="157"/>
      <c r="AT222" s="158"/>
    </row>
    <row r="223" spans="1:46" ht="12.75">
      <c r="A223" s="1"/>
      <c r="B223" s="55"/>
      <c r="C223" s="106"/>
      <c r="D223" s="20" t="s">
        <v>228</v>
      </c>
      <c r="E223" s="110"/>
      <c r="F223" s="110"/>
      <c r="G223" s="110"/>
      <c r="H223" s="2"/>
      <c r="I223" s="2"/>
      <c r="J223" s="2"/>
      <c r="K223" s="2"/>
      <c r="L223" s="2"/>
      <c r="M223" s="2"/>
      <c r="N223" s="2"/>
      <c r="O223" s="2"/>
      <c r="P223" s="18" t="s">
        <v>41</v>
      </c>
      <c r="Q223" s="384"/>
      <c r="R223" s="384"/>
      <c r="S223" s="384"/>
      <c r="T223" s="2" t="s">
        <v>230</v>
      </c>
      <c r="U223" s="2"/>
      <c r="V223" s="2"/>
      <c r="W223" s="2"/>
      <c r="X223" s="2"/>
      <c r="Y223" s="2"/>
      <c r="Z223" s="2"/>
      <c r="AA223" s="2"/>
      <c r="AB223" s="2" t="s">
        <v>47</v>
      </c>
      <c r="AC223" s="374">
        <v>1</v>
      </c>
      <c r="AD223" s="374"/>
      <c r="AG223" s="223" t="s">
        <v>232</v>
      </c>
      <c r="AH223" s="274" t="s">
        <v>41</v>
      </c>
      <c r="AI223" s="453">
        <f>Q223*AC223</f>
        <v>0</v>
      </c>
      <c r="AJ223" s="453"/>
      <c r="AK223" s="453"/>
      <c r="AL223" s="453"/>
      <c r="AM223" s="2"/>
      <c r="AN223" s="2"/>
      <c r="AO223" s="2"/>
      <c r="AP223" s="2"/>
      <c r="AQ223" s="2"/>
      <c r="AR223" s="2"/>
      <c r="AS223" s="2"/>
      <c r="AT223" s="53"/>
    </row>
    <row r="224" spans="1:46" ht="4.5" customHeight="1">
      <c r="A224" s="1"/>
      <c r="B224" s="55"/>
      <c r="C224" s="106"/>
      <c r="D224" s="2"/>
      <c r="E224" s="223"/>
      <c r="F224" s="223"/>
      <c r="G224" s="223"/>
      <c r="H224" s="2"/>
      <c r="I224" s="2"/>
      <c r="J224" s="2"/>
      <c r="K224" s="2"/>
      <c r="L224" s="2"/>
      <c r="M224" s="2"/>
      <c r="N224" s="2"/>
      <c r="O224" s="2"/>
      <c r="P224" s="2"/>
      <c r="Q224" s="2"/>
      <c r="R224" s="2"/>
      <c r="S224" s="2"/>
      <c r="T224" s="2"/>
      <c r="U224" s="2"/>
      <c r="V224" s="2"/>
      <c r="W224" s="2"/>
      <c r="X224" s="2"/>
      <c r="Y224" s="2"/>
      <c r="Z224" s="2"/>
      <c r="AA224" s="2"/>
      <c r="AB224" s="2"/>
      <c r="AC224" s="2"/>
      <c r="AD224" s="2"/>
      <c r="AE224" s="223"/>
      <c r="AF224" s="223"/>
      <c r="AG224" s="223"/>
      <c r="AH224" s="2"/>
      <c r="AI224" s="325"/>
      <c r="AJ224" s="325"/>
      <c r="AK224" s="325"/>
      <c r="AL224" s="325"/>
      <c r="AM224" s="2"/>
      <c r="AN224" s="2"/>
      <c r="AO224" s="2"/>
      <c r="AP224" s="124"/>
      <c r="AQ224" s="235"/>
      <c r="AR224" s="235"/>
      <c r="AS224" s="235"/>
      <c r="AT224" s="273"/>
    </row>
    <row r="225" spans="1:46" ht="13.5" thickBot="1">
      <c r="A225" s="1"/>
      <c r="B225" s="55"/>
      <c r="C225" s="106"/>
      <c r="D225" s="20" t="s">
        <v>229</v>
      </c>
      <c r="E225" s="223"/>
      <c r="F225" s="223"/>
      <c r="G225" s="223"/>
      <c r="H225" s="2"/>
      <c r="I225" s="2"/>
      <c r="J225" s="2"/>
      <c r="K225" s="2"/>
      <c r="L225" s="2"/>
      <c r="M225" s="2"/>
      <c r="N225" s="2"/>
      <c r="O225" s="2"/>
      <c r="P225" s="18" t="s">
        <v>41</v>
      </c>
      <c r="Q225" s="384"/>
      <c r="R225" s="384"/>
      <c r="S225" s="384"/>
      <c r="T225" s="2" t="s">
        <v>231</v>
      </c>
      <c r="U225" s="2"/>
      <c r="V225" s="2"/>
      <c r="W225" s="2"/>
      <c r="X225" s="2"/>
      <c r="Y225" s="2" t="s">
        <v>47</v>
      </c>
      <c r="Z225" s="374"/>
      <c r="AA225" s="374"/>
      <c r="AB225" s="2" t="s">
        <v>55</v>
      </c>
      <c r="AC225" s="2"/>
      <c r="AD225" s="2"/>
      <c r="AE225" s="2"/>
      <c r="AG225" s="223" t="s">
        <v>232</v>
      </c>
      <c r="AH225" s="274" t="s">
        <v>41</v>
      </c>
      <c r="AI225" s="453">
        <f>Q225*Z225</f>
        <v>0</v>
      </c>
      <c r="AJ225" s="453"/>
      <c r="AK225" s="453"/>
      <c r="AL225" s="453"/>
      <c r="AM225" s="2"/>
      <c r="AN225" s="2"/>
      <c r="AO225" s="2"/>
      <c r="AP225" s="107" t="s">
        <v>41</v>
      </c>
      <c r="AQ225" s="451">
        <f>AI223+AI225</f>
        <v>0</v>
      </c>
      <c r="AR225" s="451"/>
      <c r="AS225" s="451"/>
      <c r="AT225" s="452"/>
    </row>
    <row r="226" spans="2:46" ht="4.5" customHeight="1">
      <c r="B226" s="61"/>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154"/>
      <c r="AR226" s="154"/>
      <c r="AS226" s="154"/>
      <c r="AT226" s="155"/>
    </row>
    <row r="227" spans="2:46" ht="4.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159"/>
      <c r="AR227" s="159"/>
      <c r="AS227" s="159"/>
      <c r="AT227" s="159"/>
    </row>
    <row r="228" spans="2:46" ht="12.75" customHeight="1">
      <c r="B228" s="105">
        <v>38</v>
      </c>
      <c r="C228" s="49" t="s">
        <v>241</v>
      </c>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157"/>
      <c r="AR228" s="157"/>
      <c r="AS228" s="157"/>
      <c r="AT228" s="158"/>
    </row>
    <row r="229" spans="2:46" ht="12.75" customHeight="1">
      <c r="B229" s="55"/>
      <c r="C229" s="6" t="s">
        <v>233</v>
      </c>
      <c r="D229" s="2"/>
      <c r="E229" s="2"/>
      <c r="F229" s="2"/>
      <c r="G229" s="2"/>
      <c r="H229" s="2"/>
      <c r="I229" s="106" t="s">
        <v>41</v>
      </c>
      <c r="J229" s="373"/>
      <c r="K229" s="373"/>
      <c r="L229" s="373"/>
      <c r="M229" s="373"/>
      <c r="N229" s="9" t="s">
        <v>298</v>
      </c>
      <c r="O229" s="2"/>
      <c r="P229" s="2"/>
      <c r="Q229" s="2"/>
      <c r="R229" s="2"/>
      <c r="S229" s="2"/>
      <c r="T229" s="2"/>
      <c r="U229" s="2"/>
      <c r="V229" s="2" t="s">
        <v>57</v>
      </c>
      <c r="W229" s="374"/>
      <c r="X229" s="342"/>
      <c r="Y229" s="2" t="s">
        <v>55</v>
      </c>
      <c r="Z229" s="2"/>
      <c r="AA229" s="2"/>
      <c r="AB229" s="2"/>
      <c r="AC229" s="2"/>
      <c r="AD229" s="2"/>
      <c r="AE229" s="2" t="s">
        <v>45</v>
      </c>
      <c r="AF229" s="106" t="s">
        <v>41</v>
      </c>
      <c r="AG229" s="453">
        <f>J229*W229</f>
        <v>0</v>
      </c>
      <c r="AH229" s="453"/>
      <c r="AI229" s="453"/>
      <c r="AJ229" s="453"/>
      <c r="AK229" s="2"/>
      <c r="AL229" s="2"/>
      <c r="AM229" s="2"/>
      <c r="AN229" s="2"/>
      <c r="AO229" s="2"/>
      <c r="AP229" s="2"/>
      <c r="AQ229" s="159"/>
      <c r="AR229" s="159"/>
      <c r="AS229" s="159"/>
      <c r="AT229" s="160"/>
    </row>
    <row r="230" spans="2:46" ht="4.5" customHeight="1">
      <c r="B230" s="5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325"/>
      <c r="AH230" s="325"/>
      <c r="AI230" s="325"/>
      <c r="AJ230" s="325"/>
      <c r="AK230" s="2"/>
      <c r="AL230" s="2"/>
      <c r="AM230" s="2"/>
      <c r="AN230" s="2"/>
      <c r="AO230" s="2"/>
      <c r="AP230" s="2"/>
      <c r="AQ230" s="159"/>
      <c r="AR230" s="159"/>
      <c r="AS230" s="159"/>
      <c r="AT230" s="160"/>
    </row>
    <row r="231" spans="2:46" ht="12.75" customHeight="1">
      <c r="B231" s="55"/>
      <c r="C231" s="6" t="s">
        <v>234</v>
      </c>
      <c r="D231" s="2"/>
      <c r="E231" s="2"/>
      <c r="F231" s="2"/>
      <c r="G231" s="2"/>
      <c r="H231" s="2"/>
      <c r="I231" s="106" t="s">
        <v>41</v>
      </c>
      <c r="J231" s="373"/>
      <c r="K231" s="373"/>
      <c r="L231" s="373"/>
      <c r="M231" s="373"/>
      <c r="N231" s="9" t="s">
        <v>298</v>
      </c>
      <c r="O231" s="2"/>
      <c r="P231" s="2"/>
      <c r="Q231" s="2"/>
      <c r="R231" s="2"/>
      <c r="S231" s="2"/>
      <c r="T231" s="2"/>
      <c r="U231" s="2"/>
      <c r="V231" s="2" t="s">
        <v>57</v>
      </c>
      <c r="W231" s="374"/>
      <c r="X231" s="342"/>
      <c r="Y231" s="2" t="s">
        <v>55</v>
      </c>
      <c r="Z231" s="2"/>
      <c r="AA231" s="2"/>
      <c r="AB231" s="2"/>
      <c r="AC231" s="2"/>
      <c r="AD231" s="2"/>
      <c r="AE231" s="2" t="s">
        <v>45</v>
      </c>
      <c r="AF231" s="106" t="s">
        <v>41</v>
      </c>
      <c r="AG231" s="453">
        <f>J231*W231</f>
        <v>0</v>
      </c>
      <c r="AH231" s="453"/>
      <c r="AI231" s="453"/>
      <c r="AJ231" s="453"/>
      <c r="AK231" s="2"/>
      <c r="AL231" s="2"/>
      <c r="AM231" s="2"/>
      <c r="AN231" s="2"/>
      <c r="AO231" s="2"/>
      <c r="AP231" s="2"/>
      <c r="AQ231" s="159"/>
      <c r="AR231" s="159"/>
      <c r="AS231" s="159"/>
      <c r="AT231" s="160"/>
    </row>
    <row r="232" spans="2:46" ht="4.5" customHeight="1">
      <c r="B232" s="55"/>
      <c r="C232" s="6"/>
      <c r="D232" s="2"/>
      <c r="E232" s="2"/>
      <c r="F232" s="2"/>
      <c r="G232" s="2"/>
      <c r="H232" s="2"/>
      <c r="I232" s="106"/>
      <c r="J232" s="223"/>
      <c r="K232" s="223"/>
      <c r="L232" s="223"/>
      <c r="M232" s="223"/>
      <c r="N232" s="2"/>
      <c r="O232" s="2"/>
      <c r="P232" s="2"/>
      <c r="Q232" s="2"/>
      <c r="R232" s="2"/>
      <c r="S232" s="2"/>
      <c r="T232" s="2"/>
      <c r="U232" s="2"/>
      <c r="V232" s="2"/>
      <c r="W232" s="2"/>
      <c r="X232" s="224"/>
      <c r="Y232" s="119"/>
      <c r="Z232" s="2"/>
      <c r="AA232" s="2"/>
      <c r="AB232" s="2"/>
      <c r="AC232" s="2"/>
      <c r="AD232" s="2"/>
      <c r="AE232" s="2"/>
      <c r="AF232" s="106"/>
      <c r="AG232" s="327"/>
      <c r="AH232" s="327"/>
      <c r="AI232" s="327"/>
      <c r="AJ232" s="327"/>
      <c r="AK232" s="2"/>
      <c r="AL232" s="2"/>
      <c r="AM232" s="2"/>
      <c r="AN232" s="2"/>
      <c r="AO232" s="2"/>
      <c r="AP232" s="2"/>
      <c r="AQ232" s="159"/>
      <c r="AR232" s="159"/>
      <c r="AS232" s="159"/>
      <c r="AT232" s="160"/>
    </row>
    <row r="233" spans="2:46" ht="12.75" customHeight="1">
      <c r="B233" s="55"/>
      <c r="C233" s="6" t="s">
        <v>235</v>
      </c>
      <c r="D233" s="2"/>
      <c r="E233" s="2"/>
      <c r="F233" s="2"/>
      <c r="G233" s="2"/>
      <c r="H233" s="2"/>
      <c r="I233" s="106" t="s">
        <v>41</v>
      </c>
      <c r="J233" s="373"/>
      <c r="K233" s="373"/>
      <c r="L233" s="373"/>
      <c r="M233" s="373"/>
      <c r="N233" s="9" t="s">
        <v>298</v>
      </c>
      <c r="O233" s="2"/>
      <c r="P233" s="2"/>
      <c r="Q233" s="2"/>
      <c r="R233" s="2"/>
      <c r="S233" s="2"/>
      <c r="T233" s="2"/>
      <c r="U233" s="2"/>
      <c r="V233" s="2" t="s">
        <v>47</v>
      </c>
      <c r="W233" s="374"/>
      <c r="X233" s="374"/>
      <c r="Y233" s="2" t="s">
        <v>55</v>
      </c>
      <c r="Z233" s="2"/>
      <c r="AA233" s="2"/>
      <c r="AB233" s="2"/>
      <c r="AC233" s="2"/>
      <c r="AD233" s="2"/>
      <c r="AE233" s="2" t="s">
        <v>45</v>
      </c>
      <c r="AF233" s="106" t="s">
        <v>41</v>
      </c>
      <c r="AG233" s="453">
        <f>J233*W233</f>
        <v>0</v>
      </c>
      <c r="AH233" s="453"/>
      <c r="AI233" s="453"/>
      <c r="AJ233" s="453"/>
      <c r="AK233" s="2"/>
      <c r="AL233" s="2"/>
      <c r="AM233" s="2"/>
      <c r="AN233" s="2"/>
      <c r="AO233" s="2"/>
      <c r="AP233" s="2"/>
      <c r="AQ233" s="159"/>
      <c r="AR233" s="159"/>
      <c r="AS233" s="159"/>
      <c r="AT233" s="160"/>
    </row>
    <row r="234" spans="2:46" ht="4.5" customHeight="1">
      <c r="B234" s="55"/>
      <c r="C234" s="6"/>
      <c r="D234" s="2"/>
      <c r="E234" s="2"/>
      <c r="F234" s="2"/>
      <c r="G234" s="2"/>
      <c r="H234" s="2"/>
      <c r="I234" s="106"/>
      <c r="J234" s="223"/>
      <c r="K234" s="223"/>
      <c r="L234" s="223"/>
      <c r="M234" s="223"/>
      <c r="N234" s="2"/>
      <c r="O234" s="2"/>
      <c r="P234" s="2"/>
      <c r="Q234" s="2"/>
      <c r="R234" s="2"/>
      <c r="S234" s="2"/>
      <c r="T234" s="2"/>
      <c r="U234" s="2"/>
      <c r="V234" s="2"/>
      <c r="W234" s="224"/>
      <c r="X234" s="224"/>
      <c r="Y234" s="2"/>
      <c r="Z234" s="2"/>
      <c r="AA234" s="2"/>
      <c r="AB234" s="2"/>
      <c r="AC234" s="2"/>
      <c r="AD234" s="2"/>
      <c r="AE234" s="2"/>
      <c r="AF234" s="106"/>
      <c r="AG234" s="327"/>
      <c r="AH234" s="327"/>
      <c r="AI234" s="327"/>
      <c r="AJ234" s="327"/>
      <c r="AK234" s="2"/>
      <c r="AL234" s="2"/>
      <c r="AM234" s="2"/>
      <c r="AN234" s="2"/>
      <c r="AO234" s="2"/>
      <c r="AP234" s="2"/>
      <c r="AQ234" s="159"/>
      <c r="AR234" s="159"/>
      <c r="AS234" s="159"/>
      <c r="AT234" s="160"/>
    </row>
    <row r="235" spans="2:46" ht="12.75" customHeight="1" thickBot="1">
      <c r="B235" s="55"/>
      <c r="C235" s="6" t="s">
        <v>224</v>
      </c>
      <c r="D235" s="2"/>
      <c r="E235" s="2"/>
      <c r="F235" s="2"/>
      <c r="G235" s="2"/>
      <c r="H235" s="2"/>
      <c r="I235" s="106" t="s">
        <v>41</v>
      </c>
      <c r="J235" s="373"/>
      <c r="K235" s="373"/>
      <c r="L235" s="373"/>
      <c r="M235" s="373"/>
      <c r="N235" s="9" t="s">
        <v>298</v>
      </c>
      <c r="O235" s="2"/>
      <c r="P235" s="2"/>
      <c r="Q235" s="2"/>
      <c r="R235" s="2"/>
      <c r="S235" s="2"/>
      <c r="T235" s="2"/>
      <c r="U235" s="2"/>
      <c r="V235" s="2" t="s">
        <v>47</v>
      </c>
      <c r="W235" s="374"/>
      <c r="X235" s="374"/>
      <c r="Y235" s="2" t="s">
        <v>55</v>
      </c>
      <c r="Z235" s="2"/>
      <c r="AA235" s="2"/>
      <c r="AB235" s="2"/>
      <c r="AC235" s="2"/>
      <c r="AD235" s="2"/>
      <c r="AE235" s="2" t="s">
        <v>45</v>
      </c>
      <c r="AF235" s="106" t="s">
        <v>41</v>
      </c>
      <c r="AG235" s="453">
        <f>J235*W235</f>
        <v>0</v>
      </c>
      <c r="AH235" s="453"/>
      <c r="AI235" s="453"/>
      <c r="AJ235" s="453"/>
      <c r="AK235" s="2"/>
      <c r="AL235" s="2"/>
      <c r="AM235" s="2"/>
      <c r="AN235" s="2"/>
      <c r="AO235" s="2"/>
      <c r="AP235" s="107" t="s">
        <v>41</v>
      </c>
      <c r="AQ235" s="451">
        <f>AG229+AG231+AG233+AG235</f>
        <v>0</v>
      </c>
      <c r="AR235" s="451"/>
      <c r="AS235" s="451"/>
      <c r="AT235" s="452"/>
    </row>
    <row r="236" spans="2:46" ht="4.5" customHeight="1">
      <c r="B236" s="61"/>
      <c r="C236" s="145"/>
      <c r="D236" s="38"/>
      <c r="E236" s="38"/>
      <c r="F236" s="38"/>
      <c r="G236" s="38"/>
      <c r="H236" s="38"/>
      <c r="I236" s="275"/>
      <c r="J236" s="232"/>
      <c r="K236" s="232"/>
      <c r="L236" s="232"/>
      <c r="M236" s="232"/>
      <c r="N236" s="38"/>
      <c r="O236" s="38"/>
      <c r="P236" s="38"/>
      <c r="Q236" s="38"/>
      <c r="R236" s="38"/>
      <c r="S236" s="38"/>
      <c r="T236" s="38"/>
      <c r="U236" s="38"/>
      <c r="V236" s="38"/>
      <c r="W236" s="233"/>
      <c r="X236" s="233"/>
      <c r="Y236" s="38"/>
      <c r="Z236" s="38"/>
      <c r="AA236" s="38"/>
      <c r="AB236" s="38"/>
      <c r="AC236" s="38"/>
      <c r="AD236" s="38"/>
      <c r="AE236" s="275"/>
      <c r="AF236" s="232"/>
      <c r="AG236" s="232"/>
      <c r="AH236" s="232"/>
      <c r="AI236" s="232"/>
      <c r="AJ236" s="232"/>
      <c r="AK236" s="38"/>
      <c r="AL236" s="38"/>
      <c r="AM236" s="38"/>
      <c r="AN236" s="38"/>
      <c r="AO236" s="38"/>
      <c r="AP236" s="38"/>
      <c r="AQ236" s="154"/>
      <c r="AR236" s="154"/>
      <c r="AS236" s="154"/>
      <c r="AT236" s="155"/>
    </row>
    <row r="237" spans="1:13" ht="6.75" customHeight="1" thickBot="1">
      <c r="A237" s="1"/>
      <c r="B237" s="1"/>
      <c r="C237" s="1"/>
      <c r="D237" s="1"/>
      <c r="E237" s="18"/>
      <c r="F237" s="14"/>
      <c r="G237" s="9"/>
      <c r="H237" s="2"/>
      <c r="I237" s="14"/>
      <c r="L237" s="2"/>
      <c r="M237" s="16"/>
    </row>
    <row r="238" spans="12:47" ht="15.75" thickBot="1">
      <c r="L238" s="2"/>
      <c r="M238" s="16"/>
      <c r="AN238" s="84" t="s">
        <v>269</v>
      </c>
      <c r="AO238" s="446">
        <f>AQ207+AQ211+AQ215+AQ219+AQ225+AQ235</f>
        <v>0</v>
      </c>
      <c r="AP238" s="447"/>
      <c r="AQ238" s="447"/>
      <c r="AR238" s="447"/>
      <c r="AS238" s="447"/>
      <c r="AT238" s="448"/>
      <c r="AU238" s="47" t="s">
        <v>68</v>
      </c>
    </row>
    <row r="239" spans="12:47" ht="6" customHeight="1">
      <c r="L239" s="2"/>
      <c r="M239" s="16"/>
      <c r="AN239" s="84"/>
      <c r="AO239" s="137"/>
      <c r="AP239" s="137"/>
      <c r="AQ239" s="137"/>
      <c r="AR239" s="137"/>
      <c r="AS239" s="137"/>
      <c r="AT239" s="137"/>
      <c r="AU239" s="82"/>
    </row>
    <row r="240" spans="2:47" ht="13.5" customHeight="1">
      <c r="B240" s="133" t="s">
        <v>69</v>
      </c>
      <c r="L240" s="2"/>
      <c r="M240" s="16"/>
      <c r="AN240" s="84"/>
      <c r="AO240" s="137"/>
      <c r="AP240" s="137"/>
      <c r="AQ240" s="137"/>
      <c r="AR240" s="137"/>
      <c r="AS240" s="137"/>
      <c r="AT240" s="137"/>
      <c r="AU240" s="82"/>
    </row>
    <row r="241" spans="2:47" ht="24" customHeight="1">
      <c r="B241" s="378" t="s">
        <v>297</v>
      </c>
      <c r="C241" s="378"/>
      <c r="D241" s="378"/>
      <c r="E241" s="378"/>
      <c r="F241" s="378"/>
      <c r="G241" s="378"/>
      <c r="H241" s="378"/>
      <c r="I241" s="378"/>
      <c r="J241" s="378"/>
      <c r="K241" s="378"/>
      <c r="L241" s="378"/>
      <c r="M241" s="378"/>
      <c r="N241" s="378"/>
      <c r="O241" s="378"/>
      <c r="P241" s="378"/>
      <c r="Q241" s="378"/>
      <c r="R241" s="378"/>
      <c r="S241" s="378"/>
      <c r="T241" s="378"/>
      <c r="U241" s="378"/>
      <c r="V241" s="378"/>
      <c r="W241" s="378"/>
      <c r="X241" s="378"/>
      <c r="Y241" s="378"/>
      <c r="Z241" s="378"/>
      <c r="AA241" s="378"/>
      <c r="AB241" s="378"/>
      <c r="AC241" s="378"/>
      <c r="AD241" s="378"/>
      <c r="AE241" s="378"/>
      <c r="AF241" s="378"/>
      <c r="AG241" s="378"/>
      <c r="AH241" s="378"/>
      <c r="AI241" s="378"/>
      <c r="AJ241" s="378"/>
      <c r="AK241" s="378"/>
      <c r="AL241" s="378"/>
      <c r="AM241" s="378"/>
      <c r="AN241" s="378"/>
      <c r="AO241" s="378"/>
      <c r="AP241" s="378"/>
      <c r="AQ241" s="378"/>
      <c r="AR241" s="378"/>
      <c r="AS241" s="378"/>
      <c r="AT241" s="378"/>
      <c r="AU241" s="378"/>
    </row>
    <row r="242" spans="2:47" ht="13.5" customHeight="1">
      <c r="B242" s="105">
        <v>39</v>
      </c>
      <c r="C242" s="49" t="s">
        <v>243</v>
      </c>
      <c r="D242" s="122"/>
      <c r="E242" s="122"/>
      <c r="F242" s="122"/>
      <c r="G242" s="122"/>
      <c r="H242" s="122"/>
      <c r="I242" s="122"/>
      <c r="J242" s="122"/>
      <c r="K242" s="122"/>
      <c r="L242" s="122"/>
      <c r="M242" s="122"/>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1"/>
      <c r="AU242" s="234"/>
    </row>
    <row r="243" spans="2:47" ht="39" customHeight="1">
      <c r="B243" s="52"/>
      <c r="C243" s="378" t="s">
        <v>242</v>
      </c>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9"/>
      <c r="AU243" s="234"/>
    </row>
    <row r="244" spans="2:47" ht="13.5" customHeight="1">
      <c r="B244" s="64"/>
      <c r="C244" s="18" t="s">
        <v>41</v>
      </c>
      <c r="D244" s="409"/>
      <c r="E244" s="409"/>
      <c r="F244" s="409"/>
      <c r="G244" s="409"/>
      <c r="H244" s="9" t="s">
        <v>73</v>
      </c>
      <c r="I244" s="2"/>
      <c r="J244" s="2"/>
      <c r="K244" s="9"/>
      <c r="L244" s="9"/>
      <c r="M244" s="9"/>
      <c r="N244" s="9" t="s">
        <v>47</v>
      </c>
      <c r="O244" s="365"/>
      <c r="P244" s="365"/>
      <c r="Q244" s="9" t="s">
        <v>55</v>
      </c>
      <c r="R244" s="2"/>
      <c r="S244" s="2"/>
      <c r="T244" s="9"/>
      <c r="U244" s="9"/>
      <c r="V244" s="9" t="s">
        <v>45</v>
      </c>
      <c r="W244" s="18" t="s">
        <v>41</v>
      </c>
      <c r="X244" s="462">
        <f>D244*O244</f>
        <v>0</v>
      </c>
      <c r="Y244" s="462"/>
      <c r="Z244" s="462"/>
      <c r="AA244" s="462"/>
      <c r="AB244" s="9" t="s">
        <v>70</v>
      </c>
      <c r="AC244" s="4">
        <v>39</v>
      </c>
      <c r="AD244" s="16" t="s">
        <v>71</v>
      </c>
      <c r="AE244" s="2"/>
      <c r="AF244" s="2"/>
      <c r="AG244" s="9" t="s">
        <v>45</v>
      </c>
      <c r="AH244" s="18" t="s">
        <v>41</v>
      </c>
      <c r="AI244" s="453">
        <f>X244/AC244</f>
        <v>0</v>
      </c>
      <c r="AJ244" s="453"/>
      <c r="AK244" s="453"/>
      <c r="AL244" s="453"/>
      <c r="AM244" s="9" t="s">
        <v>72</v>
      </c>
      <c r="AN244" s="2"/>
      <c r="AO244" s="2"/>
      <c r="AP244" s="2"/>
      <c r="AQ244" s="2"/>
      <c r="AR244" s="2"/>
      <c r="AS244" s="2"/>
      <c r="AT244" s="53"/>
      <c r="AU244" s="234"/>
    </row>
    <row r="245" spans="2:47" ht="4.5" customHeight="1">
      <c r="B245" s="64"/>
      <c r="C245" s="18"/>
      <c r="D245" s="142"/>
      <c r="E245" s="142"/>
      <c r="F245" s="142"/>
      <c r="G245" s="142"/>
      <c r="H245" s="9"/>
      <c r="I245" s="2"/>
      <c r="J245" s="2"/>
      <c r="K245" s="9"/>
      <c r="L245" s="9"/>
      <c r="M245" s="9"/>
      <c r="N245" s="9"/>
      <c r="O245" s="143"/>
      <c r="P245" s="143"/>
      <c r="Q245" s="9"/>
      <c r="R245" s="2"/>
      <c r="S245" s="2"/>
      <c r="T245" s="9"/>
      <c r="U245" s="9"/>
      <c r="V245" s="9"/>
      <c r="W245" s="18"/>
      <c r="X245" s="144"/>
      <c r="Y245" s="144"/>
      <c r="Z245" s="144"/>
      <c r="AA245" s="144"/>
      <c r="AB245" s="9"/>
      <c r="AC245" s="9"/>
      <c r="AD245" s="16"/>
      <c r="AE245" s="2"/>
      <c r="AF245" s="2"/>
      <c r="AG245" s="9"/>
      <c r="AH245" s="18"/>
      <c r="AI245" s="144"/>
      <c r="AJ245" s="144"/>
      <c r="AK245" s="144"/>
      <c r="AL245" s="144"/>
      <c r="AM245" s="9"/>
      <c r="AN245" s="2"/>
      <c r="AO245" s="2"/>
      <c r="AP245" s="2"/>
      <c r="AQ245" s="2"/>
      <c r="AR245" s="2"/>
      <c r="AS245" s="2"/>
      <c r="AT245" s="53"/>
      <c r="AU245" s="234"/>
    </row>
    <row r="246" spans="2:47" ht="13.5" customHeight="1" thickBot="1">
      <c r="B246" s="55"/>
      <c r="C246" s="6"/>
      <c r="D246" s="6"/>
      <c r="E246" s="6"/>
      <c r="F246" s="6"/>
      <c r="G246" s="6"/>
      <c r="H246" s="6"/>
      <c r="I246" s="6"/>
      <c r="J246" s="6"/>
      <c r="K246" s="6"/>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107" t="s">
        <v>41</v>
      </c>
      <c r="AQ246" s="451">
        <f>AI244</f>
        <v>0</v>
      </c>
      <c r="AR246" s="451"/>
      <c r="AS246" s="451"/>
      <c r="AT246" s="452"/>
      <c r="AU246" s="234"/>
    </row>
    <row r="247" spans="2:47" ht="4.5" customHeight="1">
      <c r="B247" s="61"/>
      <c r="C247" s="145"/>
      <c r="D247" s="145"/>
      <c r="E247" s="145"/>
      <c r="F247" s="145"/>
      <c r="G247" s="145"/>
      <c r="H247" s="145"/>
      <c r="I247" s="145"/>
      <c r="J247" s="145"/>
      <c r="K247" s="145"/>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57"/>
      <c r="AU247" s="234"/>
    </row>
    <row r="248" spans="2:47" ht="4.5" customHeight="1">
      <c r="B248" s="2"/>
      <c r="C248" s="6"/>
      <c r="D248" s="6"/>
      <c r="E248" s="6"/>
      <c r="F248" s="6"/>
      <c r="G248" s="6"/>
      <c r="H248" s="6"/>
      <c r="I248" s="6"/>
      <c r="J248" s="6"/>
      <c r="K248" s="6"/>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34"/>
    </row>
    <row r="249" spans="2:47" ht="29.25" customHeight="1">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row>
    <row r="250" spans="2:47" ht="13.5" customHeight="1">
      <c r="B250" s="105">
        <v>40</v>
      </c>
      <c r="C250" s="49" t="s">
        <v>257</v>
      </c>
      <c r="D250" s="50"/>
      <c r="E250" s="50"/>
      <c r="F250" s="50"/>
      <c r="G250" s="50"/>
      <c r="H250" s="50"/>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2"/>
      <c r="AU250" s="234"/>
    </row>
    <row r="251" spans="2:47" ht="64.5" customHeight="1">
      <c r="B251" s="283"/>
      <c r="C251" s="378" t="s">
        <v>245</v>
      </c>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400"/>
      <c r="AU251" s="234"/>
    </row>
    <row r="252" spans="2:47" ht="12.75" customHeight="1">
      <c r="B252" s="283"/>
      <c r="C252" s="68" t="s">
        <v>244</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53"/>
      <c r="AU252" s="234"/>
    </row>
    <row r="253" spans="2:47" ht="12.75" customHeight="1">
      <c r="B253" s="283"/>
      <c r="C253" s="106" t="s">
        <v>41</v>
      </c>
      <c r="D253" s="373"/>
      <c r="E253" s="373"/>
      <c r="F253" s="373"/>
      <c r="G253" s="373"/>
      <c r="H253" s="2" t="s">
        <v>249</v>
      </c>
      <c r="I253" s="2"/>
      <c r="J253" s="2"/>
      <c r="K253" s="2"/>
      <c r="L253" s="16"/>
      <c r="M253" s="2"/>
      <c r="N253" s="2" t="s">
        <v>47</v>
      </c>
      <c r="O253" s="374">
        <v>1</v>
      </c>
      <c r="P253" s="374"/>
      <c r="Q253" s="2" t="s">
        <v>246</v>
      </c>
      <c r="R253" s="2"/>
      <c r="S253" s="2"/>
      <c r="T253" s="2"/>
      <c r="U253" s="2"/>
      <c r="V253" s="2"/>
      <c r="W253" s="2"/>
      <c r="X253" s="2" t="s">
        <v>45</v>
      </c>
      <c r="Y253" s="106" t="s">
        <v>41</v>
      </c>
      <c r="Z253" s="453">
        <f>D253*O253</f>
        <v>0</v>
      </c>
      <c r="AA253" s="453"/>
      <c r="AB253" s="453"/>
      <c r="AC253" s="453"/>
      <c r="AD253" s="2" t="s">
        <v>70</v>
      </c>
      <c r="AE253" s="93">
        <v>5</v>
      </c>
      <c r="AF253" s="2" t="s">
        <v>247</v>
      </c>
      <c r="AG253" s="137"/>
      <c r="AH253" s="2" t="s">
        <v>45</v>
      </c>
      <c r="AI253" s="106" t="s">
        <v>41</v>
      </c>
      <c r="AJ253" s="453">
        <f>Z253/AE253</f>
        <v>0</v>
      </c>
      <c r="AK253" s="453"/>
      <c r="AL253" s="453"/>
      <c r="AM253" s="2" t="s">
        <v>72</v>
      </c>
      <c r="AN253" s="2"/>
      <c r="AO253" s="2"/>
      <c r="AP253" s="2"/>
      <c r="AQ253" s="137"/>
      <c r="AR253" s="137"/>
      <c r="AS253" s="137"/>
      <c r="AT253" s="140"/>
      <c r="AU253" s="234"/>
    </row>
    <row r="254" spans="2:47" ht="4.5" customHeight="1">
      <c r="B254" s="283"/>
      <c r="C254" s="234"/>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325"/>
      <c r="AK254" s="325"/>
      <c r="AL254" s="325"/>
      <c r="AM254" s="2"/>
      <c r="AN254" s="2"/>
      <c r="AO254" s="2"/>
      <c r="AP254" s="2"/>
      <c r="AQ254" s="2"/>
      <c r="AR254" s="2"/>
      <c r="AS254" s="2"/>
      <c r="AT254" s="53"/>
      <c r="AU254" s="234"/>
    </row>
    <row r="255" spans="2:47" ht="12.75" customHeight="1">
      <c r="B255" s="283"/>
      <c r="C255" s="106" t="s">
        <v>41</v>
      </c>
      <c r="D255" s="373"/>
      <c r="E255" s="373"/>
      <c r="F255" s="373"/>
      <c r="G255" s="373"/>
      <c r="H255" s="2" t="s">
        <v>249</v>
      </c>
      <c r="I255" s="2"/>
      <c r="J255" s="2"/>
      <c r="K255" s="2"/>
      <c r="L255" s="16"/>
      <c r="M255" s="2"/>
      <c r="N255" s="2" t="s">
        <v>47</v>
      </c>
      <c r="O255" s="374"/>
      <c r="P255" s="374"/>
      <c r="Q255" s="2" t="s">
        <v>55</v>
      </c>
      <c r="R255" s="2"/>
      <c r="S255" s="2"/>
      <c r="T255" s="2"/>
      <c r="U255" s="2"/>
      <c r="V255" s="2"/>
      <c r="W255" s="2"/>
      <c r="X255" s="2" t="s">
        <v>45</v>
      </c>
      <c r="Y255" s="106" t="s">
        <v>41</v>
      </c>
      <c r="Z255" s="453">
        <f>D255*O255</f>
        <v>0</v>
      </c>
      <c r="AA255" s="453"/>
      <c r="AB255" s="453"/>
      <c r="AC255" s="453"/>
      <c r="AD255" s="2" t="s">
        <v>70</v>
      </c>
      <c r="AE255" s="93">
        <v>5</v>
      </c>
      <c r="AF255" s="2" t="s">
        <v>247</v>
      </c>
      <c r="AG255" s="137"/>
      <c r="AH255" s="2" t="s">
        <v>45</v>
      </c>
      <c r="AI255" s="106" t="s">
        <v>41</v>
      </c>
      <c r="AJ255" s="453">
        <f>Z255/AE255</f>
        <v>0</v>
      </c>
      <c r="AK255" s="453"/>
      <c r="AL255" s="453"/>
      <c r="AM255" s="2" t="s">
        <v>72</v>
      </c>
      <c r="AN255" s="2"/>
      <c r="AO255" s="2"/>
      <c r="AP255" s="2"/>
      <c r="AQ255" s="137"/>
      <c r="AR255" s="137"/>
      <c r="AS255" s="137"/>
      <c r="AT255" s="140"/>
      <c r="AU255" s="234"/>
    </row>
    <row r="256" spans="2:47" ht="4.5" customHeight="1">
      <c r="B256" s="283"/>
      <c r="C256" s="106"/>
      <c r="D256" s="223"/>
      <c r="E256" s="223"/>
      <c r="F256" s="223"/>
      <c r="G256" s="223"/>
      <c r="H256" s="2"/>
      <c r="I256" s="2"/>
      <c r="J256" s="2"/>
      <c r="K256" s="2"/>
      <c r="L256" s="16"/>
      <c r="M256" s="2"/>
      <c r="N256" s="2"/>
      <c r="O256" s="224"/>
      <c r="P256" s="224"/>
      <c r="Q256" s="2"/>
      <c r="R256" s="2"/>
      <c r="S256" s="2"/>
      <c r="T256" s="2"/>
      <c r="U256" s="2"/>
      <c r="V256" s="2"/>
      <c r="W256" s="2"/>
      <c r="X256" s="2"/>
      <c r="Y256" s="106"/>
      <c r="Z256" s="223"/>
      <c r="AA256" s="223"/>
      <c r="AB256" s="223"/>
      <c r="AC256" s="223"/>
      <c r="AD256" s="2"/>
      <c r="AE256" s="119"/>
      <c r="AF256" s="2"/>
      <c r="AG256" s="137"/>
      <c r="AH256" s="2"/>
      <c r="AI256" s="106"/>
      <c r="AJ256" s="327"/>
      <c r="AK256" s="327"/>
      <c r="AL256" s="327"/>
      <c r="AM256" s="2"/>
      <c r="AN256" s="2"/>
      <c r="AO256" s="2"/>
      <c r="AP256" s="2"/>
      <c r="AQ256" s="137"/>
      <c r="AR256" s="137"/>
      <c r="AS256" s="137"/>
      <c r="AT256" s="140"/>
      <c r="AU256" s="234"/>
    </row>
    <row r="257" spans="2:47" ht="12.75" customHeight="1">
      <c r="B257" s="283"/>
      <c r="C257" s="68" t="s">
        <v>248</v>
      </c>
      <c r="D257" s="223"/>
      <c r="E257" s="223"/>
      <c r="F257" s="223"/>
      <c r="G257" s="223"/>
      <c r="H257" s="2"/>
      <c r="I257" s="2"/>
      <c r="J257" s="2"/>
      <c r="K257" s="2"/>
      <c r="L257" s="16"/>
      <c r="M257" s="2"/>
      <c r="N257" s="2"/>
      <c r="O257" s="224"/>
      <c r="P257" s="224"/>
      <c r="Q257" s="2"/>
      <c r="R257" s="2"/>
      <c r="S257" s="2"/>
      <c r="T257" s="2"/>
      <c r="U257" s="2"/>
      <c r="V257" s="2"/>
      <c r="W257" s="2"/>
      <c r="X257" s="2"/>
      <c r="Y257" s="106"/>
      <c r="Z257" s="223"/>
      <c r="AA257" s="223"/>
      <c r="AB257" s="223"/>
      <c r="AC257" s="223"/>
      <c r="AD257" s="2"/>
      <c r="AE257" s="119"/>
      <c r="AF257" s="2"/>
      <c r="AG257" s="137"/>
      <c r="AH257" s="2"/>
      <c r="AI257" s="106"/>
      <c r="AJ257" s="327"/>
      <c r="AK257" s="327"/>
      <c r="AL257" s="327"/>
      <c r="AM257" s="2"/>
      <c r="AN257" s="2"/>
      <c r="AO257" s="2"/>
      <c r="AP257" s="2"/>
      <c r="AQ257" s="137"/>
      <c r="AR257" s="137"/>
      <c r="AS257" s="137"/>
      <c r="AT257" s="140"/>
      <c r="AU257" s="234"/>
    </row>
    <row r="258" spans="2:47" ht="12.75" customHeight="1">
      <c r="B258" s="283"/>
      <c r="C258" s="106" t="s">
        <v>41</v>
      </c>
      <c r="D258" s="373"/>
      <c r="E258" s="373"/>
      <c r="F258" s="373"/>
      <c r="G258" s="373"/>
      <c r="H258" s="2" t="s">
        <v>250</v>
      </c>
      <c r="I258" s="2"/>
      <c r="J258" s="2"/>
      <c r="K258" s="2"/>
      <c r="L258" s="16"/>
      <c r="M258" s="2"/>
      <c r="N258" s="2" t="s">
        <v>47</v>
      </c>
      <c r="O258" s="374">
        <v>1</v>
      </c>
      <c r="P258" s="374"/>
      <c r="Q258" s="2" t="s">
        <v>246</v>
      </c>
      <c r="R258" s="2"/>
      <c r="S258" s="2"/>
      <c r="T258" s="2"/>
      <c r="U258" s="2"/>
      <c r="V258" s="2"/>
      <c r="W258" s="2"/>
      <c r="X258" s="2" t="s">
        <v>45</v>
      </c>
      <c r="Y258" s="106" t="s">
        <v>41</v>
      </c>
      <c r="Z258" s="453">
        <f>D258*O258</f>
        <v>0</v>
      </c>
      <c r="AA258" s="453"/>
      <c r="AB258" s="453"/>
      <c r="AC258" s="453"/>
      <c r="AD258" s="2" t="s">
        <v>70</v>
      </c>
      <c r="AE258" s="93">
        <v>5</v>
      </c>
      <c r="AF258" s="2" t="s">
        <v>247</v>
      </c>
      <c r="AG258" s="137"/>
      <c r="AH258" s="2" t="s">
        <v>45</v>
      </c>
      <c r="AI258" s="106" t="s">
        <v>41</v>
      </c>
      <c r="AJ258" s="453">
        <f>Z258/AE258</f>
        <v>0</v>
      </c>
      <c r="AK258" s="453"/>
      <c r="AL258" s="453"/>
      <c r="AM258" s="2" t="s">
        <v>72</v>
      </c>
      <c r="AN258" s="2"/>
      <c r="AO258" s="2"/>
      <c r="AP258" s="2"/>
      <c r="AQ258" s="137"/>
      <c r="AR258" s="137"/>
      <c r="AS258" s="137"/>
      <c r="AT258" s="140"/>
      <c r="AU258" s="234"/>
    </row>
    <row r="259" spans="2:47" ht="4.5" customHeight="1">
      <c r="B259" s="283"/>
      <c r="C259" s="234"/>
      <c r="D259" s="2"/>
      <c r="E259" s="2"/>
      <c r="F259" s="2"/>
      <c r="G259" s="2"/>
      <c r="H259" s="2"/>
      <c r="I259" s="2"/>
      <c r="J259" s="2"/>
      <c r="K259" s="2"/>
      <c r="L259" s="2"/>
      <c r="M259" s="2"/>
      <c r="N259" s="2"/>
      <c r="O259" s="2"/>
      <c r="P259" s="2"/>
      <c r="Q259" s="2"/>
      <c r="R259" s="2"/>
      <c r="S259" s="2"/>
      <c r="T259" s="2"/>
      <c r="U259" s="2"/>
      <c r="V259" s="2"/>
      <c r="W259" s="2"/>
      <c r="X259" s="2"/>
      <c r="Y259" s="2"/>
      <c r="Z259" s="325"/>
      <c r="AA259" s="325"/>
      <c r="AB259" s="325"/>
      <c r="AC259" s="325"/>
      <c r="AD259" s="2"/>
      <c r="AE259" s="2"/>
      <c r="AF259" s="2"/>
      <c r="AG259" s="2"/>
      <c r="AH259" s="2"/>
      <c r="AI259" s="2"/>
      <c r="AJ259" s="325"/>
      <c r="AK259" s="325"/>
      <c r="AL259" s="325"/>
      <c r="AM259" s="2"/>
      <c r="AN259" s="2"/>
      <c r="AO259" s="2"/>
      <c r="AP259" s="2"/>
      <c r="AQ259" s="2"/>
      <c r="AR259" s="2"/>
      <c r="AS259" s="2"/>
      <c r="AT259" s="53"/>
      <c r="AU259" s="234"/>
    </row>
    <row r="260" spans="2:47" ht="12.75" customHeight="1">
      <c r="B260" s="283"/>
      <c r="C260" s="106" t="s">
        <v>41</v>
      </c>
      <c r="D260" s="373"/>
      <c r="E260" s="373"/>
      <c r="F260" s="373"/>
      <c r="G260" s="373"/>
      <c r="H260" s="2" t="s">
        <v>250</v>
      </c>
      <c r="I260" s="2"/>
      <c r="J260" s="2"/>
      <c r="K260" s="2"/>
      <c r="L260" s="16"/>
      <c r="M260" s="2"/>
      <c r="N260" s="2" t="s">
        <v>47</v>
      </c>
      <c r="O260" s="374"/>
      <c r="P260" s="374"/>
      <c r="Q260" s="2" t="s">
        <v>55</v>
      </c>
      <c r="R260" s="2"/>
      <c r="S260" s="2"/>
      <c r="T260" s="2"/>
      <c r="U260" s="2"/>
      <c r="V260" s="2"/>
      <c r="W260" s="2"/>
      <c r="X260" s="2" t="s">
        <v>45</v>
      </c>
      <c r="Y260" s="106" t="s">
        <v>41</v>
      </c>
      <c r="Z260" s="453">
        <f>D260*O260</f>
        <v>0</v>
      </c>
      <c r="AA260" s="453"/>
      <c r="AB260" s="453"/>
      <c r="AC260" s="453"/>
      <c r="AD260" s="2" t="s">
        <v>70</v>
      </c>
      <c r="AE260" s="93">
        <v>5</v>
      </c>
      <c r="AF260" s="2" t="s">
        <v>247</v>
      </c>
      <c r="AG260" s="137"/>
      <c r="AH260" s="2" t="s">
        <v>45</v>
      </c>
      <c r="AI260" s="106" t="s">
        <v>41</v>
      </c>
      <c r="AJ260" s="453">
        <f>Z260/AE260</f>
        <v>0</v>
      </c>
      <c r="AK260" s="453"/>
      <c r="AL260" s="453"/>
      <c r="AM260" s="2" t="s">
        <v>72</v>
      </c>
      <c r="AN260" s="2"/>
      <c r="AO260" s="2"/>
      <c r="AP260" s="2"/>
      <c r="AQ260" s="137"/>
      <c r="AR260" s="137"/>
      <c r="AS260" s="137"/>
      <c r="AT260" s="140"/>
      <c r="AU260" s="234"/>
    </row>
    <row r="261" spans="2:47" ht="4.5" customHeight="1">
      <c r="B261" s="283"/>
      <c r="C261" s="106"/>
      <c r="D261" s="223"/>
      <c r="E261" s="223"/>
      <c r="F261" s="223"/>
      <c r="G261" s="223"/>
      <c r="H261" s="2"/>
      <c r="I261" s="2"/>
      <c r="J261" s="2"/>
      <c r="K261" s="2"/>
      <c r="L261" s="16"/>
      <c r="M261" s="2"/>
      <c r="N261" s="2"/>
      <c r="O261" s="224"/>
      <c r="P261" s="224"/>
      <c r="Q261" s="2"/>
      <c r="R261" s="2"/>
      <c r="S261" s="2"/>
      <c r="T261" s="2"/>
      <c r="U261" s="2"/>
      <c r="V261" s="2"/>
      <c r="W261" s="2"/>
      <c r="X261" s="2"/>
      <c r="Y261" s="106"/>
      <c r="Z261" s="223"/>
      <c r="AA261" s="223"/>
      <c r="AB261" s="223"/>
      <c r="AC261" s="223"/>
      <c r="AD261" s="2"/>
      <c r="AE261" s="119"/>
      <c r="AF261" s="2"/>
      <c r="AG261" s="137"/>
      <c r="AH261" s="2"/>
      <c r="AI261" s="106"/>
      <c r="AJ261" s="327"/>
      <c r="AK261" s="327"/>
      <c r="AL261" s="327"/>
      <c r="AM261" s="2"/>
      <c r="AN261" s="2"/>
      <c r="AO261" s="2"/>
      <c r="AP261" s="2"/>
      <c r="AQ261" s="137"/>
      <c r="AR261" s="137"/>
      <c r="AS261" s="137"/>
      <c r="AT261" s="140"/>
      <c r="AU261" s="234"/>
    </row>
    <row r="262" spans="1:48" ht="12.75" customHeight="1">
      <c r="A262" s="2"/>
      <c r="B262" s="283"/>
      <c r="C262" s="68" t="s">
        <v>251</v>
      </c>
      <c r="D262" s="223"/>
      <c r="E262" s="223"/>
      <c r="F262" s="223"/>
      <c r="G262" s="223"/>
      <c r="H262" s="2"/>
      <c r="I262" s="2"/>
      <c r="J262" s="2"/>
      <c r="K262" s="2"/>
      <c r="L262" s="16"/>
      <c r="M262" s="2"/>
      <c r="N262" s="2"/>
      <c r="O262" s="224"/>
      <c r="P262" s="224"/>
      <c r="Q262" s="2"/>
      <c r="R262" s="2"/>
      <c r="S262" s="2"/>
      <c r="T262" s="2"/>
      <c r="U262" s="2"/>
      <c r="V262" s="2"/>
      <c r="W262" s="2"/>
      <c r="X262" s="2"/>
      <c r="Y262" s="106"/>
      <c r="Z262" s="223"/>
      <c r="AA262" s="223"/>
      <c r="AB262" s="223"/>
      <c r="AC262" s="223"/>
      <c r="AD262" s="2"/>
      <c r="AE262" s="119"/>
      <c r="AF262" s="2"/>
      <c r="AG262" s="137"/>
      <c r="AH262" s="2"/>
      <c r="AI262" s="106"/>
      <c r="AJ262" s="327"/>
      <c r="AK262" s="327"/>
      <c r="AL262" s="327"/>
      <c r="AM262" s="2"/>
      <c r="AN262" s="2"/>
      <c r="AO262" s="2"/>
      <c r="AP262" s="2"/>
      <c r="AQ262" s="137"/>
      <c r="AR262" s="137"/>
      <c r="AS262" s="137"/>
      <c r="AT262" s="140"/>
      <c r="AU262" s="234"/>
      <c r="AV262" s="2"/>
    </row>
    <row r="263" spans="1:48" ht="12.75" customHeight="1">
      <c r="A263" s="2"/>
      <c r="B263" s="283"/>
      <c r="C263" s="106" t="s">
        <v>41</v>
      </c>
      <c r="D263" s="373"/>
      <c r="E263" s="373"/>
      <c r="F263" s="373"/>
      <c r="G263" s="373"/>
      <c r="H263" s="2" t="s">
        <v>252</v>
      </c>
      <c r="I263" s="2"/>
      <c r="J263" s="2"/>
      <c r="K263" s="2"/>
      <c r="L263" s="16"/>
      <c r="M263" s="2"/>
      <c r="N263" s="2" t="s">
        <v>47</v>
      </c>
      <c r="O263" s="374"/>
      <c r="P263" s="374"/>
      <c r="Q263" s="2" t="s">
        <v>55</v>
      </c>
      <c r="R263" s="2"/>
      <c r="S263" s="2"/>
      <c r="T263" s="2"/>
      <c r="U263" s="2"/>
      <c r="V263" s="2"/>
      <c r="W263" s="2"/>
      <c r="X263" s="2" t="s">
        <v>45</v>
      </c>
      <c r="Y263" s="106" t="s">
        <v>41</v>
      </c>
      <c r="Z263" s="453">
        <f>D263*O263</f>
        <v>0</v>
      </c>
      <c r="AA263" s="453"/>
      <c r="AB263" s="453"/>
      <c r="AC263" s="453"/>
      <c r="AD263" s="2" t="s">
        <v>70</v>
      </c>
      <c r="AE263" s="93">
        <v>7</v>
      </c>
      <c r="AF263" s="2" t="s">
        <v>247</v>
      </c>
      <c r="AG263" s="137"/>
      <c r="AH263" s="2" t="s">
        <v>45</v>
      </c>
      <c r="AI263" s="106" t="s">
        <v>41</v>
      </c>
      <c r="AJ263" s="453">
        <f>Z263/AE263</f>
        <v>0</v>
      </c>
      <c r="AK263" s="453"/>
      <c r="AL263" s="453"/>
      <c r="AM263" s="2" t="s">
        <v>72</v>
      </c>
      <c r="AN263" s="2"/>
      <c r="AO263" s="2"/>
      <c r="AP263" s="2"/>
      <c r="AQ263" s="137"/>
      <c r="AR263" s="137"/>
      <c r="AS263" s="137"/>
      <c r="AT263" s="140"/>
      <c r="AU263" s="234"/>
      <c r="AV263" s="2"/>
    </row>
    <row r="264" spans="1:48" ht="4.5" customHeight="1">
      <c r="A264" s="2"/>
      <c r="B264" s="283"/>
      <c r="C264" s="21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196"/>
      <c r="AD264" s="196"/>
      <c r="AE264" s="196"/>
      <c r="AF264" s="196"/>
      <c r="AG264" s="196"/>
      <c r="AH264" s="196"/>
      <c r="AI264" s="196"/>
      <c r="AJ264" s="196"/>
      <c r="AK264" s="196"/>
      <c r="AL264" s="196"/>
      <c r="AM264" s="196"/>
      <c r="AN264" s="196"/>
      <c r="AO264" s="196"/>
      <c r="AP264" s="196"/>
      <c r="AQ264" s="196"/>
      <c r="AR264" s="196"/>
      <c r="AS264" s="196"/>
      <c r="AT264" s="279"/>
      <c r="AU264" s="234"/>
      <c r="AV264" s="2"/>
    </row>
    <row r="265" spans="1:48" ht="12.75" customHeight="1" thickBot="1">
      <c r="A265" s="2"/>
      <c r="B265" s="283"/>
      <c r="C265" s="21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c r="AA265" s="196"/>
      <c r="AB265" s="196"/>
      <c r="AC265" s="196"/>
      <c r="AD265" s="196"/>
      <c r="AE265" s="196"/>
      <c r="AF265" s="196"/>
      <c r="AG265" s="196"/>
      <c r="AH265" s="196"/>
      <c r="AI265" s="196"/>
      <c r="AJ265" s="196"/>
      <c r="AK265" s="196"/>
      <c r="AL265" s="196"/>
      <c r="AM265" s="196"/>
      <c r="AN265" s="196"/>
      <c r="AO265" s="196"/>
      <c r="AP265" s="107" t="s">
        <v>41</v>
      </c>
      <c r="AQ265" s="451">
        <f>AJ253+AJ255+AJ258+AJ260+AJ263</f>
        <v>0</v>
      </c>
      <c r="AR265" s="451"/>
      <c r="AS265" s="451"/>
      <c r="AT265" s="452"/>
      <c r="AU265" s="234"/>
      <c r="AV265" s="2"/>
    </row>
    <row r="266" spans="1:48" ht="4.5" customHeight="1">
      <c r="A266" s="2"/>
      <c r="B266" s="288"/>
      <c r="C266" s="276"/>
      <c r="D266" s="277"/>
      <c r="E266" s="277"/>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7"/>
      <c r="AI266" s="277"/>
      <c r="AJ266" s="277"/>
      <c r="AK266" s="277"/>
      <c r="AL266" s="277"/>
      <c r="AM266" s="277"/>
      <c r="AN266" s="277"/>
      <c r="AO266" s="277"/>
      <c r="AP266" s="277"/>
      <c r="AQ266" s="277"/>
      <c r="AR266" s="277"/>
      <c r="AS266" s="277"/>
      <c r="AT266" s="278"/>
      <c r="AU266" s="234"/>
      <c r="AV266" s="2"/>
    </row>
    <row r="267" spans="3:47" ht="4.5" customHeight="1">
      <c r="C267" s="21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c r="AB267" s="196"/>
      <c r="AC267" s="196"/>
      <c r="AD267" s="196"/>
      <c r="AE267" s="196"/>
      <c r="AF267" s="196"/>
      <c r="AG267" s="196"/>
      <c r="AH267" s="196"/>
      <c r="AI267" s="196"/>
      <c r="AJ267" s="196"/>
      <c r="AK267" s="196"/>
      <c r="AL267" s="196"/>
      <c r="AM267" s="196"/>
      <c r="AN267" s="196"/>
      <c r="AO267" s="196"/>
      <c r="AP267" s="196"/>
      <c r="AQ267" s="196"/>
      <c r="AR267" s="196"/>
      <c r="AS267" s="196"/>
      <c r="AT267" s="196"/>
      <c r="AU267" s="234"/>
    </row>
    <row r="268" spans="1:47" ht="12.75" customHeight="1">
      <c r="A268" s="2"/>
      <c r="B268" s="105">
        <v>41</v>
      </c>
      <c r="C268" s="49" t="s">
        <v>258</v>
      </c>
      <c r="D268" s="289"/>
      <c r="E268" s="289"/>
      <c r="F268" s="289"/>
      <c r="G268" s="289"/>
      <c r="H268" s="289"/>
      <c r="I268" s="289"/>
      <c r="J268" s="289"/>
      <c r="K268" s="289"/>
      <c r="L268" s="289"/>
      <c r="M268" s="289"/>
      <c r="N268" s="28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c r="AL268" s="289"/>
      <c r="AM268" s="289"/>
      <c r="AN268" s="289"/>
      <c r="AO268" s="289"/>
      <c r="AP268" s="289"/>
      <c r="AQ268" s="289"/>
      <c r="AR268" s="289"/>
      <c r="AS268" s="289"/>
      <c r="AT268" s="290"/>
      <c r="AU268" s="234"/>
    </row>
    <row r="269" spans="2:47" s="2" customFormat="1" ht="13.5" customHeight="1">
      <c r="B269" s="55"/>
      <c r="C269" s="68" t="s">
        <v>254</v>
      </c>
      <c r="M269" s="16"/>
      <c r="AN269" s="116"/>
      <c r="AO269" s="137"/>
      <c r="AP269" s="137"/>
      <c r="AQ269" s="137"/>
      <c r="AR269" s="137"/>
      <c r="AS269" s="137"/>
      <c r="AT269" s="139"/>
      <c r="AU269" s="98"/>
    </row>
    <row r="270" spans="2:47" ht="12.75" customHeight="1">
      <c r="B270" s="283"/>
      <c r="C270" s="106" t="s">
        <v>41</v>
      </c>
      <c r="D270" s="373"/>
      <c r="E270" s="373"/>
      <c r="F270" s="373"/>
      <c r="G270" s="373"/>
      <c r="H270" s="2" t="s">
        <v>253</v>
      </c>
      <c r="I270" s="2"/>
      <c r="J270" s="2"/>
      <c r="K270" s="2"/>
      <c r="L270" s="16"/>
      <c r="M270" s="2"/>
      <c r="N270" s="2" t="s">
        <v>47</v>
      </c>
      <c r="O270" s="374"/>
      <c r="P270" s="374"/>
      <c r="Q270" s="2" t="s">
        <v>55</v>
      </c>
      <c r="R270" s="2"/>
      <c r="S270" s="2"/>
      <c r="T270" s="2"/>
      <c r="U270" s="2"/>
      <c r="V270" s="2"/>
      <c r="W270" s="2"/>
      <c r="X270" s="2" t="s">
        <v>45</v>
      </c>
      <c r="Y270" s="106" t="s">
        <v>41</v>
      </c>
      <c r="Z270" s="453">
        <f>D270*O270</f>
        <v>0</v>
      </c>
      <c r="AA270" s="453"/>
      <c r="AB270" s="453"/>
      <c r="AC270" s="453"/>
      <c r="AD270" s="2" t="s">
        <v>70</v>
      </c>
      <c r="AE270" s="93">
        <v>15</v>
      </c>
      <c r="AF270" s="2" t="s">
        <v>247</v>
      </c>
      <c r="AG270" s="137"/>
      <c r="AH270" s="2" t="s">
        <v>45</v>
      </c>
      <c r="AI270" s="106" t="s">
        <v>41</v>
      </c>
      <c r="AJ270" s="453">
        <f>Z270/AE270</f>
        <v>0</v>
      </c>
      <c r="AK270" s="453"/>
      <c r="AL270" s="453"/>
      <c r="AM270" s="2" t="s">
        <v>72</v>
      </c>
      <c r="AN270" s="2"/>
      <c r="AO270" s="2"/>
      <c r="AP270" s="2"/>
      <c r="AQ270" s="137"/>
      <c r="AR270" s="137"/>
      <c r="AS270" s="137"/>
      <c r="AT270" s="140"/>
      <c r="AU270" s="234"/>
    </row>
    <row r="271" spans="2:47" s="2" customFormat="1" ht="4.5" customHeight="1">
      <c r="B271" s="55"/>
      <c r="C271" s="106"/>
      <c r="D271" s="280"/>
      <c r="E271" s="280"/>
      <c r="F271" s="280"/>
      <c r="G271" s="280"/>
      <c r="L271" s="16"/>
      <c r="P271" s="404"/>
      <c r="Q271" s="405"/>
      <c r="X271" s="106"/>
      <c r="Y271" s="110"/>
      <c r="Z271" s="110"/>
      <c r="AA271" s="110"/>
      <c r="AB271" s="110"/>
      <c r="AD271" s="119"/>
      <c r="AG271" s="137"/>
      <c r="AI271" s="106"/>
      <c r="AJ271" s="280"/>
      <c r="AK271" s="280"/>
      <c r="AL271" s="280"/>
      <c r="AQ271" s="137"/>
      <c r="AR271" s="137"/>
      <c r="AS271" s="137"/>
      <c r="AT271" s="139"/>
      <c r="AU271" s="98"/>
    </row>
    <row r="272" spans="2:47" s="2" customFormat="1" ht="12.75" customHeight="1">
      <c r="B272" s="55"/>
      <c r="C272" s="68" t="s">
        <v>255</v>
      </c>
      <c r="M272" s="16"/>
      <c r="AN272" s="116"/>
      <c r="AO272" s="137"/>
      <c r="AP272" s="137"/>
      <c r="AQ272" s="137"/>
      <c r="AR272" s="137"/>
      <c r="AS272" s="137"/>
      <c r="AT272" s="139"/>
      <c r="AU272" s="98"/>
    </row>
    <row r="273" spans="2:47" s="2" customFormat="1" ht="13.5" customHeight="1">
      <c r="B273" s="55"/>
      <c r="C273" s="106" t="s">
        <v>41</v>
      </c>
      <c r="D273" s="373"/>
      <c r="E273" s="373"/>
      <c r="F273" s="373"/>
      <c r="G273" s="373"/>
      <c r="H273" s="2" t="s">
        <v>253</v>
      </c>
      <c r="L273" s="16"/>
      <c r="N273" s="2" t="s">
        <v>47</v>
      </c>
      <c r="O273" s="374"/>
      <c r="P273" s="374"/>
      <c r="Q273" s="2" t="s">
        <v>55</v>
      </c>
      <c r="X273" s="2" t="s">
        <v>45</v>
      </c>
      <c r="Y273" s="106" t="s">
        <v>41</v>
      </c>
      <c r="Z273" s="453">
        <f>D273*O273</f>
        <v>0</v>
      </c>
      <c r="AA273" s="453"/>
      <c r="AB273" s="453"/>
      <c r="AC273" s="453"/>
      <c r="AD273" s="2" t="s">
        <v>70</v>
      </c>
      <c r="AE273" s="93">
        <v>39</v>
      </c>
      <c r="AF273" s="2" t="s">
        <v>247</v>
      </c>
      <c r="AG273" s="137"/>
      <c r="AH273" s="2" t="s">
        <v>45</v>
      </c>
      <c r="AI273" s="106" t="s">
        <v>41</v>
      </c>
      <c r="AJ273" s="453">
        <f>Z273/AE273</f>
        <v>0</v>
      </c>
      <c r="AK273" s="453"/>
      <c r="AL273" s="453"/>
      <c r="AM273" s="2" t="s">
        <v>72</v>
      </c>
      <c r="AQ273" s="137"/>
      <c r="AR273" s="137"/>
      <c r="AS273" s="137"/>
      <c r="AT273" s="140"/>
      <c r="AU273" s="98"/>
    </row>
    <row r="274" spans="2:47" s="2" customFormat="1" ht="4.5" customHeight="1">
      <c r="B274" s="55"/>
      <c r="C274" s="106"/>
      <c r="D274" s="223"/>
      <c r="E274" s="223"/>
      <c r="F274" s="223"/>
      <c r="G274" s="223"/>
      <c r="L274" s="16"/>
      <c r="O274" s="224"/>
      <c r="P274" s="224"/>
      <c r="Y274" s="106"/>
      <c r="Z274" s="223"/>
      <c r="AA274" s="223"/>
      <c r="AB274" s="223"/>
      <c r="AC274" s="223"/>
      <c r="AE274" s="119"/>
      <c r="AG274" s="137"/>
      <c r="AI274" s="106"/>
      <c r="AJ274" s="223"/>
      <c r="AK274" s="223"/>
      <c r="AL274" s="223"/>
      <c r="AQ274" s="137"/>
      <c r="AR274" s="137"/>
      <c r="AS274" s="137"/>
      <c r="AT274" s="140"/>
      <c r="AU274" s="98"/>
    </row>
    <row r="275" spans="2:47" s="2" customFormat="1" ht="13.5" customHeight="1" thickBot="1">
      <c r="B275" s="55"/>
      <c r="C275" s="106"/>
      <c r="D275" s="223"/>
      <c r="E275" s="223"/>
      <c r="F275" s="223"/>
      <c r="G275" s="223"/>
      <c r="L275" s="16"/>
      <c r="O275" s="224"/>
      <c r="P275" s="224"/>
      <c r="Y275" s="106"/>
      <c r="Z275" s="223"/>
      <c r="AA275" s="223"/>
      <c r="AB275" s="223"/>
      <c r="AC275" s="223"/>
      <c r="AE275" s="119"/>
      <c r="AG275" s="137"/>
      <c r="AI275" s="106"/>
      <c r="AJ275" s="223"/>
      <c r="AK275" s="223"/>
      <c r="AL275" s="223"/>
      <c r="AP275" s="107" t="s">
        <v>41</v>
      </c>
      <c r="AQ275" s="451">
        <f>AJ270+AJ273</f>
        <v>0</v>
      </c>
      <c r="AR275" s="451"/>
      <c r="AS275" s="451"/>
      <c r="AT275" s="452"/>
      <c r="AU275" s="98"/>
    </row>
    <row r="276" spans="1:47" ht="4.5" customHeight="1">
      <c r="A276" s="21"/>
      <c r="B276" s="141"/>
      <c r="C276" s="41"/>
      <c r="D276" s="41"/>
      <c r="E276" s="41"/>
      <c r="F276" s="41"/>
      <c r="G276" s="41"/>
      <c r="H276" s="41"/>
      <c r="I276" s="41"/>
      <c r="J276" s="41"/>
      <c r="K276" s="41"/>
      <c r="L276" s="41"/>
      <c r="M276" s="76"/>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57"/>
      <c r="AU276" s="2"/>
    </row>
    <row r="277" spans="1:12" ht="4.5" customHeight="1">
      <c r="A277" s="13"/>
      <c r="B277" s="13"/>
      <c r="L277" s="2"/>
    </row>
    <row r="278" spans="1:12" ht="6.75" customHeight="1" thickBot="1">
      <c r="A278" s="7"/>
      <c r="B278" s="7"/>
      <c r="C278" s="13"/>
      <c r="D278" s="13"/>
      <c r="E278" s="13"/>
      <c r="F278" s="13"/>
      <c r="G278" s="13"/>
      <c r="H278" s="13"/>
      <c r="I278" s="13"/>
      <c r="J278" s="13"/>
      <c r="K278" s="13"/>
      <c r="L278" s="2"/>
    </row>
    <row r="279" spans="1:47" ht="15.75" thickBot="1">
      <c r="A279" s="13"/>
      <c r="B279" s="13"/>
      <c r="C279" s="13"/>
      <c r="D279" s="13"/>
      <c r="E279" s="13"/>
      <c r="F279" s="13"/>
      <c r="G279" s="13"/>
      <c r="H279" s="13"/>
      <c r="I279" s="13"/>
      <c r="J279" s="13"/>
      <c r="K279" s="13"/>
      <c r="L279" s="2"/>
      <c r="AN279" s="84" t="s">
        <v>270</v>
      </c>
      <c r="AO279" s="446">
        <f>AQ246+AQ265+AQ275</f>
        <v>0</v>
      </c>
      <c r="AP279" s="447"/>
      <c r="AQ279" s="447"/>
      <c r="AR279" s="447"/>
      <c r="AS279" s="447"/>
      <c r="AT279" s="448"/>
      <c r="AU279" s="47" t="s">
        <v>74</v>
      </c>
    </row>
    <row r="280" spans="1:47" ht="6" customHeight="1" thickBot="1">
      <c r="A280" s="13"/>
      <c r="B280" s="13"/>
      <c r="C280" s="7"/>
      <c r="D280" s="7"/>
      <c r="E280" s="7"/>
      <c r="F280" s="7"/>
      <c r="G280" s="7"/>
      <c r="H280" s="9"/>
      <c r="L280" s="2"/>
      <c r="AU280" s="189"/>
    </row>
    <row r="281" spans="3:48" ht="15.75" thickBot="1">
      <c r="C281" s="13"/>
      <c r="D281" s="13"/>
      <c r="E281" s="13"/>
      <c r="F281" s="13"/>
      <c r="G281" s="13"/>
      <c r="H281" s="28"/>
      <c r="I281" s="13"/>
      <c r="J281" s="13"/>
      <c r="L281" s="2"/>
      <c r="X281" s="35"/>
      <c r="Y281" s="35"/>
      <c r="Z281" s="191"/>
      <c r="AA281" s="191"/>
      <c r="AB281" s="191"/>
      <c r="AC281" s="191"/>
      <c r="AD281" s="191"/>
      <c r="AE281" s="191"/>
      <c r="AF281" s="191"/>
      <c r="AG281" s="191"/>
      <c r="AH281" s="191"/>
      <c r="AI281" s="191"/>
      <c r="AJ281" s="191"/>
      <c r="AK281" s="191"/>
      <c r="AL281" s="191"/>
      <c r="AM281" s="191"/>
      <c r="AN281" s="192" t="s">
        <v>76</v>
      </c>
      <c r="AO281" s="459">
        <f>AO238+AO279</f>
        <v>0</v>
      </c>
      <c r="AP281" s="460"/>
      <c r="AQ281" s="460"/>
      <c r="AR281" s="460"/>
      <c r="AS281" s="460"/>
      <c r="AT281" s="461"/>
      <c r="AU281" s="193" t="s">
        <v>75</v>
      </c>
      <c r="AV281" s="191"/>
    </row>
    <row r="282" spans="1:30" ht="15.75" customHeight="1">
      <c r="A282" s="20"/>
      <c r="B282" s="20"/>
      <c r="C282" s="20"/>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47" ht="14.25" customHeight="1">
      <c r="A283" s="2"/>
      <c r="W283" s="2"/>
      <c r="X283" s="2"/>
      <c r="Y283" s="2"/>
      <c r="Z283" s="2"/>
      <c r="AA283" s="395" t="s">
        <v>98</v>
      </c>
      <c r="AB283" s="396"/>
      <c r="AC283" s="396"/>
      <c r="AD283" s="396"/>
      <c r="AE283" s="396"/>
      <c r="AF283" s="396"/>
      <c r="AG283" s="396"/>
      <c r="AH283" s="396"/>
      <c r="AI283" s="396"/>
      <c r="AJ283" s="396"/>
      <c r="AK283" s="396"/>
      <c r="AL283" s="396"/>
      <c r="AM283" s="396"/>
      <c r="AN283" s="396"/>
      <c r="AO283" s="463">
        <f>AO72</f>
        <v>0</v>
      </c>
      <c r="AP283" s="464"/>
      <c r="AQ283" s="464"/>
      <c r="AR283" s="464"/>
      <c r="AS283" s="464"/>
      <c r="AT283" s="464"/>
      <c r="AU283" s="465"/>
    </row>
    <row r="284" spans="1:47" ht="4.5" customHeight="1">
      <c r="A284" s="2"/>
      <c r="B284" s="2"/>
      <c r="C284" s="6"/>
      <c r="D284" s="6"/>
      <c r="E284" s="6"/>
      <c r="F284" s="6"/>
      <c r="G284" s="6"/>
      <c r="H284" s="2"/>
      <c r="I284" s="2"/>
      <c r="J284" s="2"/>
      <c r="K284" s="2"/>
      <c r="L284" s="2"/>
      <c r="M284" s="2"/>
      <c r="N284" s="2"/>
      <c r="O284" s="2"/>
      <c r="P284" s="2"/>
      <c r="Q284" s="2"/>
      <c r="R284" s="2"/>
      <c r="S284" s="2"/>
      <c r="T284" s="2"/>
      <c r="U284" s="2"/>
      <c r="V284" s="2"/>
      <c r="W284" s="2"/>
      <c r="X284" s="2"/>
      <c r="Y284" s="2"/>
      <c r="Z284" s="2"/>
      <c r="AA284" s="2"/>
      <c r="AB284" s="2"/>
      <c r="AC284" s="2"/>
      <c r="AD284" s="2"/>
      <c r="AO284" s="328"/>
      <c r="AP284" s="328"/>
      <c r="AQ284" s="328"/>
      <c r="AR284" s="328"/>
      <c r="AS284" s="328"/>
      <c r="AT284" s="328"/>
      <c r="AU284" s="328"/>
    </row>
    <row r="285" spans="1:47" ht="14.25" customHeight="1">
      <c r="A285" s="2"/>
      <c r="B285" s="2"/>
      <c r="C285" s="6"/>
      <c r="D285" s="6"/>
      <c r="E285" s="6"/>
      <c r="F285" s="6"/>
      <c r="G285" s="6"/>
      <c r="H285" s="2"/>
      <c r="I285" s="2"/>
      <c r="J285" s="2"/>
      <c r="K285" s="2"/>
      <c r="L285" s="2"/>
      <c r="M285" s="2"/>
      <c r="N285" s="2"/>
      <c r="O285" s="2"/>
      <c r="P285" s="2"/>
      <c r="Q285" s="2"/>
      <c r="R285" s="2"/>
      <c r="S285" s="2"/>
      <c r="T285" s="2"/>
      <c r="U285" s="2"/>
      <c r="V285" s="2"/>
      <c r="W285" s="2"/>
      <c r="X285" s="2"/>
      <c r="Y285" s="2"/>
      <c r="Z285" s="2"/>
      <c r="AA285" s="395" t="s">
        <v>256</v>
      </c>
      <c r="AB285" s="396"/>
      <c r="AC285" s="396"/>
      <c r="AD285" s="396"/>
      <c r="AE285" s="396"/>
      <c r="AF285" s="396"/>
      <c r="AG285" s="396"/>
      <c r="AH285" s="396"/>
      <c r="AI285" s="396"/>
      <c r="AJ285" s="396"/>
      <c r="AK285" s="396"/>
      <c r="AL285" s="396"/>
      <c r="AM285" s="396"/>
      <c r="AN285" s="396"/>
      <c r="AO285" s="463" t="e">
        <f>AO200</f>
        <v>#DIV/0!</v>
      </c>
      <c r="AP285" s="464"/>
      <c r="AQ285" s="464"/>
      <c r="AR285" s="464"/>
      <c r="AS285" s="464"/>
      <c r="AT285" s="464"/>
      <c r="AU285" s="465"/>
    </row>
    <row r="286" spans="1:47" ht="4.5" customHeight="1">
      <c r="A286" s="2"/>
      <c r="B286" s="2"/>
      <c r="C286" s="6"/>
      <c r="D286" s="6"/>
      <c r="E286" s="6"/>
      <c r="F286" s="6"/>
      <c r="G286" s="6"/>
      <c r="H286" s="9"/>
      <c r="I286" s="9"/>
      <c r="J286" s="2"/>
      <c r="K286" s="2"/>
      <c r="L286" s="2"/>
      <c r="M286" s="2"/>
      <c r="N286" s="2"/>
      <c r="O286" s="2"/>
      <c r="P286" s="2"/>
      <c r="Q286" s="2"/>
      <c r="R286" s="2"/>
      <c r="S286" s="2"/>
      <c r="T286" s="2"/>
      <c r="U286" s="2"/>
      <c r="V286" s="2"/>
      <c r="W286" s="2"/>
      <c r="X286" s="2"/>
      <c r="Y286" s="2"/>
      <c r="Z286" s="2"/>
      <c r="AA286" s="2"/>
      <c r="AB286" s="2"/>
      <c r="AC286" s="2"/>
      <c r="AD286" s="2"/>
      <c r="AO286" s="328"/>
      <c r="AP286" s="328"/>
      <c r="AQ286" s="328"/>
      <c r="AR286" s="328"/>
      <c r="AS286" s="328"/>
      <c r="AT286" s="328"/>
      <c r="AU286" s="328"/>
    </row>
    <row r="287" spans="1:47" ht="14.25" customHeight="1">
      <c r="A287" s="6"/>
      <c r="B287" s="6"/>
      <c r="C287" s="6"/>
      <c r="D287" s="6"/>
      <c r="E287" s="6"/>
      <c r="F287" s="6"/>
      <c r="G287" s="6"/>
      <c r="H287" s="9"/>
      <c r="I287" s="9"/>
      <c r="J287" s="2"/>
      <c r="K287" s="2"/>
      <c r="L287" s="33"/>
      <c r="M287" s="68"/>
      <c r="N287" s="2"/>
      <c r="O287" s="2"/>
      <c r="P287" s="2"/>
      <c r="Q287" s="2"/>
      <c r="R287" s="2"/>
      <c r="S287" s="2"/>
      <c r="T287" s="2"/>
      <c r="U287" s="2"/>
      <c r="V287" s="2"/>
      <c r="W287" s="2"/>
      <c r="X287" s="2"/>
      <c r="Y287" s="2"/>
      <c r="Z287" s="2"/>
      <c r="AA287" s="395" t="s">
        <v>97</v>
      </c>
      <c r="AB287" s="396"/>
      <c r="AC287" s="396"/>
      <c r="AD287" s="396"/>
      <c r="AE287" s="396"/>
      <c r="AF287" s="396"/>
      <c r="AG287" s="396"/>
      <c r="AH287" s="396"/>
      <c r="AI287" s="396"/>
      <c r="AJ287" s="396"/>
      <c r="AK287" s="396"/>
      <c r="AL287" s="396"/>
      <c r="AM287" s="396"/>
      <c r="AN287" s="396"/>
      <c r="AO287" s="463">
        <f>AO281</f>
        <v>0</v>
      </c>
      <c r="AP287" s="464"/>
      <c r="AQ287" s="464"/>
      <c r="AR287" s="464"/>
      <c r="AS287" s="464"/>
      <c r="AT287" s="464"/>
      <c r="AU287" s="465"/>
    </row>
    <row r="288" spans="1:30" ht="4.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47" ht="18.75" customHeight="1" thickBot="1">
      <c r="A289" s="2"/>
      <c r="B289" s="2"/>
      <c r="C289" s="6"/>
      <c r="D289" s="6"/>
      <c r="E289" s="6"/>
      <c r="F289" s="6"/>
      <c r="G289" s="6"/>
      <c r="H289" s="6"/>
      <c r="I289" s="6"/>
      <c r="J289" s="6"/>
      <c r="K289" s="2"/>
      <c r="L289" s="2"/>
      <c r="M289" s="2"/>
      <c r="N289" s="2"/>
      <c r="O289" s="2"/>
      <c r="P289" s="2"/>
      <c r="Q289" s="2"/>
      <c r="R289" s="2"/>
      <c r="S289" s="2"/>
      <c r="T289" s="2"/>
      <c r="U289" s="2"/>
      <c r="V289" s="2"/>
      <c r="W289" s="2"/>
      <c r="X289" s="2"/>
      <c r="Y289" s="2"/>
      <c r="Z289" s="2"/>
      <c r="AA289" s="393" t="s">
        <v>77</v>
      </c>
      <c r="AB289" s="394"/>
      <c r="AC289" s="394"/>
      <c r="AD289" s="394"/>
      <c r="AE289" s="394"/>
      <c r="AF289" s="394"/>
      <c r="AG289" s="394"/>
      <c r="AH289" s="394"/>
      <c r="AI289" s="394"/>
      <c r="AJ289" s="394"/>
      <c r="AK289" s="394"/>
      <c r="AL289" s="394"/>
      <c r="AM289" s="394"/>
      <c r="AN289" s="394"/>
      <c r="AO289" s="466" t="e">
        <f>AO283-AO285-AO287</f>
        <v>#DIV/0!</v>
      </c>
      <c r="AP289" s="467"/>
      <c r="AQ289" s="467"/>
      <c r="AR289" s="467"/>
      <c r="AS289" s="467"/>
      <c r="AT289" s="467"/>
      <c r="AU289" s="468"/>
    </row>
    <row r="290" spans="1:18" ht="13.5" customHeight="1" thickTop="1">
      <c r="A290" s="2"/>
      <c r="B290" s="2"/>
      <c r="C290" s="2"/>
      <c r="D290" s="2"/>
      <c r="E290" s="2"/>
      <c r="F290" s="2"/>
      <c r="G290" s="2"/>
      <c r="H290" s="2"/>
      <c r="I290" s="2"/>
      <c r="J290" s="2"/>
      <c r="K290" s="2"/>
      <c r="L290" s="2"/>
      <c r="M290" s="23"/>
      <c r="N290" s="20"/>
      <c r="O290" s="2"/>
      <c r="P290" s="2"/>
      <c r="Q290" s="2"/>
      <c r="R290" s="2"/>
    </row>
    <row r="291" spans="1:18" ht="13.5" customHeight="1">
      <c r="A291" s="2"/>
      <c r="B291" s="2"/>
      <c r="C291" s="9"/>
      <c r="D291" s="9"/>
      <c r="E291" s="9"/>
      <c r="F291" s="9"/>
      <c r="G291" s="9"/>
      <c r="H291" s="9"/>
      <c r="I291" s="2"/>
      <c r="J291" s="2"/>
      <c r="K291" s="22"/>
      <c r="L291" s="22"/>
      <c r="M291" s="22"/>
      <c r="N291" s="22"/>
      <c r="O291" s="2"/>
      <c r="P291" s="2"/>
      <c r="Q291" s="2"/>
      <c r="R291" s="2"/>
    </row>
    <row r="292" spans="1:18" ht="13.5" customHeight="1">
      <c r="A292" s="2"/>
      <c r="B292" s="2"/>
      <c r="C292" s="9"/>
      <c r="D292" s="2"/>
      <c r="E292" s="2"/>
      <c r="F292" s="2"/>
      <c r="G292" s="2"/>
      <c r="H292" s="2"/>
      <c r="I292" s="2"/>
      <c r="J292" s="2"/>
      <c r="K292" s="146"/>
      <c r="L292" s="147"/>
      <c r="M292" s="27"/>
      <c r="N292" s="21"/>
      <c r="O292" s="2"/>
      <c r="P292" s="2"/>
      <c r="Q292" s="2"/>
      <c r="R292" s="2"/>
    </row>
    <row r="293" spans="1:18" ht="13.5" customHeight="1">
      <c r="A293" s="2"/>
      <c r="B293" s="2"/>
      <c r="C293" s="9"/>
      <c r="D293" s="9"/>
      <c r="E293" s="9"/>
      <c r="F293" s="9"/>
      <c r="G293" s="9"/>
      <c r="H293" s="9"/>
      <c r="I293" s="24"/>
      <c r="J293" s="16"/>
      <c r="K293" s="22"/>
      <c r="L293" s="22"/>
      <c r="M293" s="22"/>
      <c r="N293" s="22"/>
      <c r="O293" s="2"/>
      <c r="P293" s="2"/>
      <c r="Q293" s="2"/>
      <c r="R293" s="2"/>
    </row>
    <row r="294" spans="1:18" ht="13.5" customHeight="1">
      <c r="A294" s="2"/>
      <c r="B294" s="2"/>
      <c r="C294" s="9"/>
      <c r="D294" s="9"/>
      <c r="E294" s="9"/>
      <c r="F294" s="9"/>
      <c r="G294" s="2"/>
      <c r="H294" s="2"/>
      <c r="I294" s="16"/>
      <c r="J294" s="148"/>
      <c r="K294" s="21"/>
      <c r="L294" s="16"/>
      <c r="M294" s="27"/>
      <c r="N294" s="21"/>
      <c r="O294" s="429"/>
      <c r="P294" s="429"/>
      <c r="Q294" s="429"/>
      <c r="R294" s="429"/>
    </row>
    <row r="295" spans="1:18" ht="13.5" customHeight="1">
      <c r="A295" s="16"/>
      <c r="B295" s="16"/>
      <c r="C295" s="16"/>
      <c r="D295" s="16"/>
      <c r="E295" s="16"/>
      <c r="F295" s="16"/>
      <c r="G295" s="16"/>
      <c r="H295" s="16"/>
      <c r="I295" s="2"/>
      <c r="J295" s="2"/>
      <c r="K295" s="2"/>
      <c r="L295" s="2"/>
      <c r="M295" s="2"/>
      <c r="N295" s="2"/>
      <c r="O295" s="2"/>
      <c r="P295" s="2"/>
      <c r="Q295" s="2"/>
      <c r="R295" s="2"/>
    </row>
    <row r="296" spans="1:22" ht="13.5" customHeight="1">
      <c r="A296" s="16"/>
      <c r="B296" s="16"/>
      <c r="C296" s="16"/>
      <c r="D296" s="16"/>
      <c r="E296" s="29"/>
      <c r="F296" s="16"/>
      <c r="G296" s="16"/>
      <c r="H296" s="16"/>
      <c r="I296" s="16"/>
      <c r="J296" s="22"/>
      <c r="K296" s="21"/>
      <c r="L296" s="16"/>
      <c r="M296" s="27"/>
      <c r="N296" s="149"/>
      <c r="O296" s="22"/>
      <c r="P296" s="22"/>
      <c r="Q296" s="22"/>
      <c r="R296" s="22"/>
      <c r="S296" s="35"/>
      <c r="T296" s="35"/>
      <c r="U296" s="35"/>
      <c r="V296" s="35"/>
    </row>
    <row r="297" spans="1:18" ht="13.5" customHeight="1">
      <c r="A297" s="16"/>
      <c r="B297" s="16"/>
      <c r="C297" s="16"/>
      <c r="D297" s="16"/>
      <c r="E297" s="16"/>
      <c r="F297" s="16"/>
      <c r="G297" s="16"/>
      <c r="H297" s="16"/>
      <c r="I297" s="16"/>
      <c r="J297" s="16"/>
      <c r="K297" s="2"/>
      <c r="L297" s="2"/>
      <c r="M297" s="2"/>
      <c r="N297" s="2"/>
      <c r="O297" s="2"/>
      <c r="P297" s="2"/>
      <c r="Q297" s="2"/>
      <c r="R297" s="2"/>
    </row>
    <row r="298" spans="1:9" ht="13.5" customHeight="1">
      <c r="A298" s="16"/>
      <c r="B298" s="16"/>
      <c r="C298" s="16"/>
      <c r="D298" s="16"/>
      <c r="E298" s="16"/>
      <c r="F298" s="16"/>
      <c r="G298" s="16"/>
      <c r="H298" s="16"/>
      <c r="I298" s="24"/>
    </row>
    <row r="299" spans="1:13" ht="13.5" customHeight="1">
      <c r="A299" s="16"/>
      <c r="B299" s="16"/>
      <c r="C299" s="16"/>
      <c r="D299" s="16"/>
      <c r="E299" s="16"/>
      <c r="F299" s="16"/>
      <c r="G299" s="16"/>
      <c r="H299" s="16"/>
      <c r="I299" s="16"/>
      <c r="J299" s="16"/>
      <c r="K299" s="21"/>
      <c r="L299" s="16"/>
      <c r="M299" s="16"/>
    </row>
    <row r="300" spans="1:10" ht="13.5" customHeight="1">
      <c r="A300" s="16"/>
      <c r="B300" s="16"/>
      <c r="C300" s="16"/>
      <c r="D300" s="16"/>
      <c r="E300" s="16"/>
      <c r="F300" s="16"/>
      <c r="G300" s="16"/>
      <c r="H300" s="16"/>
      <c r="I300" s="21"/>
      <c r="J300" s="26"/>
    </row>
    <row r="301" spans="1:13" ht="13.5" customHeight="1">
      <c r="A301" s="16"/>
      <c r="B301" s="16"/>
      <c r="C301" s="16"/>
      <c r="D301" s="16"/>
      <c r="E301" s="16"/>
      <c r="F301" s="16"/>
      <c r="G301" s="16"/>
      <c r="H301" s="16"/>
      <c r="I301" s="16"/>
      <c r="J301" s="16"/>
      <c r="K301" s="16"/>
      <c r="L301" s="16"/>
      <c r="M301" s="16"/>
    </row>
    <row r="302" spans="1:13" ht="12.75">
      <c r="A302" s="16"/>
      <c r="B302" s="16"/>
      <c r="C302" s="16"/>
      <c r="D302" s="16"/>
      <c r="E302" s="16"/>
      <c r="F302" s="16"/>
      <c r="G302" s="16"/>
      <c r="H302" s="432"/>
      <c r="I302" s="432"/>
      <c r="J302" s="16"/>
      <c r="K302" s="16"/>
      <c r="L302" s="16"/>
      <c r="M302" s="16"/>
    </row>
    <row r="303" spans="1:13" ht="12.75">
      <c r="A303" s="16"/>
      <c r="B303" s="16"/>
      <c r="C303" s="16"/>
      <c r="D303" s="16"/>
      <c r="E303" s="16"/>
      <c r="F303" s="16"/>
      <c r="G303" s="21"/>
      <c r="H303" s="16"/>
      <c r="I303" s="27"/>
      <c r="J303" s="30"/>
      <c r="K303" s="16"/>
      <c r="L303" s="16"/>
      <c r="M303" s="16"/>
    </row>
    <row r="304" spans="1:13" ht="12.75">
      <c r="A304" s="16"/>
      <c r="B304" s="16"/>
      <c r="C304" s="16"/>
      <c r="D304" s="16"/>
      <c r="E304" s="16"/>
      <c r="F304" s="16"/>
      <c r="G304" s="16"/>
      <c r="H304" s="16"/>
      <c r="I304" s="16"/>
      <c r="J304" s="30"/>
      <c r="K304" s="16"/>
      <c r="L304" s="16"/>
      <c r="M304" s="16"/>
    </row>
    <row r="305" spans="1:13" ht="12.75">
      <c r="A305" s="16"/>
      <c r="B305" s="16"/>
      <c r="C305" s="16"/>
      <c r="D305" s="16"/>
      <c r="E305" s="16"/>
      <c r="F305" s="16"/>
      <c r="G305" s="16"/>
      <c r="H305" s="16"/>
      <c r="I305" s="27"/>
      <c r="J305" s="30"/>
      <c r="K305" s="16"/>
      <c r="L305" s="16"/>
      <c r="M305" s="16"/>
    </row>
    <row r="306" spans="1:13" ht="12.75">
      <c r="A306" s="16"/>
      <c r="B306" s="16"/>
      <c r="C306" s="16"/>
      <c r="D306" s="16"/>
      <c r="E306" s="16"/>
      <c r="F306" s="16"/>
      <c r="G306" s="16"/>
      <c r="H306" s="16"/>
      <c r="I306" s="16"/>
      <c r="J306" s="16"/>
      <c r="K306" s="16"/>
      <c r="L306" s="16"/>
      <c r="M306" s="16"/>
    </row>
  </sheetData>
  <sheetProtection/>
  <mergeCells count="266">
    <mergeCell ref="AO287:AU287"/>
    <mergeCell ref="AA289:AN289"/>
    <mergeCell ref="AO289:AU289"/>
    <mergeCell ref="D270:G270"/>
    <mergeCell ref="O270:P270"/>
    <mergeCell ref="Z270:AC270"/>
    <mergeCell ref="AQ275:AT275"/>
    <mergeCell ref="AO279:AT279"/>
    <mergeCell ref="AO281:AT281"/>
    <mergeCell ref="P271:Q271"/>
    <mergeCell ref="Z260:AC260"/>
    <mergeCell ref="AJ260:AL260"/>
    <mergeCell ref="AJ258:AL258"/>
    <mergeCell ref="AA285:AN285"/>
    <mergeCell ref="AO285:AU285"/>
    <mergeCell ref="AJ270:AL270"/>
    <mergeCell ref="AO283:AU283"/>
    <mergeCell ref="Z258:AC258"/>
    <mergeCell ref="D263:G263"/>
    <mergeCell ref="O263:P263"/>
    <mergeCell ref="Z263:AC263"/>
    <mergeCell ref="AJ263:AL263"/>
    <mergeCell ref="AQ265:AT265"/>
    <mergeCell ref="O244:P244"/>
    <mergeCell ref="X244:AA244"/>
    <mergeCell ref="AI244:AL244"/>
    <mergeCell ref="D255:G255"/>
    <mergeCell ref="O255:P255"/>
    <mergeCell ref="D260:G260"/>
    <mergeCell ref="O260:P260"/>
    <mergeCell ref="AQ246:AT246"/>
    <mergeCell ref="C251:AT251"/>
    <mergeCell ref="D253:G253"/>
    <mergeCell ref="O253:P253"/>
    <mergeCell ref="Z253:AC253"/>
    <mergeCell ref="AJ253:AL253"/>
    <mergeCell ref="D258:G258"/>
    <mergeCell ref="O258:P258"/>
    <mergeCell ref="AG235:AJ235"/>
    <mergeCell ref="AQ235:AT235"/>
    <mergeCell ref="AO238:AT238"/>
    <mergeCell ref="B241:AU241"/>
    <mergeCell ref="Z255:AC255"/>
    <mergeCell ref="AJ255:AL255"/>
    <mergeCell ref="C243:AT243"/>
    <mergeCell ref="D244:G244"/>
    <mergeCell ref="J235:M235"/>
    <mergeCell ref="W235:X235"/>
    <mergeCell ref="J231:M231"/>
    <mergeCell ref="W231:X231"/>
    <mergeCell ref="AG231:AJ231"/>
    <mergeCell ref="J233:M233"/>
    <mergeCell ref="W233:X233"/>
    <mergeCell ref="AG233:AJ233"/>
    <mergeCell ref="J229:M229"/>
    <mergeCell ref="W229:X229"/>
    <mergeCell ref="AG229:AJ229"/>
    <mergeCell ref="AQ225:AT225"/>
    <mergeCell ref="D219:G219"/>
    <mergeCell ref="R219:S219"/>
    <mergeCell ref="AA219:AD219"/>
    <mergeCell ref="Q225:S225"/>
    <mergeCell ref="Z225:AA225"/>
    <mergeCell ref="AI225:AL225"/>
    <mergeCell ref="R211:S211"/>
    <mergeCell ref="Z211:AC211"/>
    <mergeCell ref="AQ211:AT211"/>
    <mergeCell ref="AQ219:AT219"/>
    <mergeCell ref="Q223:S223"/>
    <mergeCell ref="AC223:AD223"/>
    <mergeCell ref="AI223:AL223"/>
    <mergeCell ref="D207:G207"/>
    <mergeCell ref="U207:V207"/>
    <mergeCell ref="AD207:AG207"/>
    <mergeCell ref="AQ207:AT207"/>
    <mergeCell ref="AO198:AT198"/>
    <mergeCell ref="D215:G215"/>
    <mergeCell ref="T215:U215"/>
    <mergeCell ref="AC215:AF215"/>
    <mergeCell ref="AQ215:AT215"/>
    <mergeCell ref="D211:G211"/>
    <mergeCell ref="R186:T186"/>
    <mergeCell ref="M195:O195"/>
    <mergeCell ref="S195:T195"/>
    <mergeCell ref="AC195:AF195"/>
    <mergeCell ref="AO200:AT200"/>
    <mergeCell ref="B205:AU205"/>
    <mergeCell ref="AQ186:AT186"/>
    <mergeCell ref="AJ186:AL186"/>
    <mergeCell ref="G195:K195"/>
    <mergeCell ref="AQ195:AT195"/>
    <mergeCell ref="R171:T171"/>
    <mergeCell ref="AC171:AD171"/>
    <mergeCell ref="AM171:AP171"/>
    <mergeCell ref="C188:AO189"/>
    <mergeCell ref="G193:K193"/>
    <mergeCell ref="M193:O193"/>
    <mergeCell ref="S193:T193"/>
    <mergeCell ref="AC193:AF193"/>
    <mergeCell ref="J186:L186"/>
    <mergeCell ref="AA186:AC186"/>
    <mergeCell ref="AQ165:AT165"/>
    <mergeCell ref="R169:T169"/>
    <mergeCell ref="AC169:AD169"/>
    <mergeCell ref="AM169:AP169"/>
    <mergeCell ref="AQ155:AT155"/>
    <mergeCell ref="R160:T160"/>
    <mergeCell ref="AC160:AD160"/>
    <mergeCell ref="AM160:AP160"/>
    <mergeCell ref="AM139:AP139"/>
    <mergeCell ref="AQ143:AT143"/>
    <mergeCell ref="AQ146:AT146"/>
    <mergeCell ref="R150:T150"/>
    <mergeCell ref="AC150:AD150"/>
    <mergeCell ref="AM150:AP150"/>
    <mergeCell ref="H119:I119"/>
    <mergeCell ref="R152:T152"/>
    <mergeCell ref="AC152:AD152"/>
    <mergeCell ref="AM152:AP152"/>
    <mergeCell ref="AO126:AT126"/>
    <mergeCell ref="AQ129:AT129"/>
    <mergeCell ref="AQ132:AT132"/>
    <mergeCell ref="AQ135:AT135"/>
    <mergeCell ref="S139:U139"/>
    <mergeCell ref="AC139:AD139"/>
    <mergeCell ref="AQ119:AT119"/>
    <mergeCell ref="AQ115:AT115"/>
    <mergeCell ref="C123:D123"/>
    <mergeCell ref="H123:I123"/>
    <mergeCell ref="M123:N123"/>
    <mergeCell ref="T123:V123"/>
    <mergeCell ref="X123:Y123"/>
    <mergeCell ref="AH123:AK123"/>
    <mergeCell ref="AQ123:AT123"/>
    <mergeCell ref="C119:D119"/>
    <mergeCell ref="X110:Y110"/>
    <mergeCell ref="AH110:AK110"/>
    <mergeCell ref="M115:N115"/>
    <mergeCell ref="M119:N119"/>
    <mergeCell ref="T119:V119"/>
    <mergeCell ref="X119:Y119"/>
    <mergeCell ref="AH119:AK119"/>
    <mergeCell ref="C115:D115"/>
    <mergeCell ref="H115:I115"/>
    <mergeCell ref="C110:D110"/>
    <mergeCell ref="H110:I110"/>
    <mergeCell ref="M110:N110"/>
    <mergeCell ref="T110:V110"/>
    <mergeCell ref="C106:D106"/>
    <mergeCell ref="B98:AT98"/>
    <mergeCell ref="H106:I106"/>
    <mergeCell ref="M106:N106"/>
    <mergeCell ref="T106:V106"/>
    <mergeCell ref="T115:V115"/>
    <mergeCell ref="X115:Y115"/>
    <mergeCell ref="AQ106:AT106"/>
    <mergeCell ref="AQ110:AT110"/>
    <mergeCell ref="B113:Q113"/>
    <mergeCell ref="B100:Q100"/>
    <mergeCell ref="C102:D102"/>
    <mergeCell ref="H102:I102"/>
    <mergeCell ref="M102:N102"/>
    <mergeCell ref="T102:V102"/>
    <mergeCell ref="X102:Y102"/>
    <mergeCell ref="AO70:AT70"/>
    <mergeCell ref="A76:AT76"/>
    <mergeCell ref="AQ78:AT78"/>
    <mergeCell ref="AQ81:AT81"/>
    <mergeCell ref="AQ84:AT84"/>
    <mergeCell ref="AQ87:AT87"/>
    <mergeCell ref="AO72:AT72"/>
    <mergeCell ref="H302:I302"/>
    <mergeCell ref="AJ273:AL273"/>
    <mergeCell ref="O294:R294"/>
    <mergeCell ref="D273:G273"/>
    <mergeCell ref="O273:P273"/>
    <mergeCell ref="Z273:AC273"/>
    <mergeCell ref="AA283:AN283"/>
    <mergeCell ref="AA287:AN287"/>
    <mergeCell ref="AQ174:AT174"/>
    <mergeCell ref="R178:T178"/>
    <mergeCell ref="R180:T180"/>
    <mergeCell ref="I184:K184"/>
    <mergeCell ref="S184:U184"/>
    <mergeCell ref="AQ180:AT180"/>
    <mergeCell ref="AQ90:AT90"/>
    <mergeCell ref="AO94:AT94"/>
    <mergeCell ref="S141:U141"/>
    <mergeCell ref="AC141:AD141"/>
    <mergeCell ref="AM141:AP141"/>
    <mergeCell ref="AI115:AL115"/>
    <mergeCell ref="AI102:AL102"/>
    <mergeCell ref="AQ102:AT102"/>
    <mergeCell ref="AH106:AK106"/>
    <mergeCell ref="B97:AT97"/>
    <mergeCell ref="AQ48:AT48"/>
    <mergeCell ref="C53:D53"/>
    <mergeCell ref="H53:I53"/>
    <mergeCell ref="M53:N53"/>
    <mergeCell ref="T53:V53"/>
    <mergeCell ref="AC53:AF53"/>
    <mergeCell ref="AQ53:AT53"/>
    <mergeCell ref="C48:D48"/>
    <mergeCell ref="H48:I48"/>
    <mergeCell ref="AQ43:AT43"/>
    <mergeCell ref="J44:M44"/>
    <mergeCell ref="B46:P46"/>
    <mergeCell ref="C43:D43"/>
    <mergeCell ref="H43:I43"/>
    <mergeCell ref="M43:N43"/>
    <mergeCell ref="T43:V43"/>
    <mergeCell ref="AQ33:AT33"/>
    <mergeCell ref="C38:D38"/>
    <mergeCell ref="H38:I38"/>
    <mergeCell ref="M38:N38"/>
    <mergeCell ref="T38:V38"/>
    <mergeCell ref="AC38:AF38"/>
    <mergeCell ref="AQ38:AT38"/>
    <mergeCell ref="H33:I33"/>
    <mergeCell ref="M33:N33"/>
    <mergeCell ref="T33:V33"/>
    <mergeCell ref="F66:AB66"/>
    <mergeCell ref="AC33:AF33"/>
    <mergeCell ref="AC184:AF184"/>
    <mergeCell ref="R162:T162"/>
    <mergeCell ref="AC162:AD162"/>
    <mergeCell ref="AE66:AJ66"/>
    <mergeCell ref="AE67:AJ67"/>
    <mergeCell ref="AC43:AF43"/>
    <mergeCell ref="AC48:AF48"/>
    <mergeCell ref="X106:Y106"/>
    <mergeCell ref="B29:AT29"/>
    <mergeCell ref="AM162:AP162"/>
    <mergeCell ref="C33:D33"/>
    <mergeCell ref="F67:AB67"/>
    <mergeCell ref="M48:N48"/>
    <mergeCell ref="T48:V48"/>
    <mergeCell ref="C58:D58"/>
    <mergeCell ref="H58:I58"/>
    <mergeCell ref="M58:N58"/>
    <mergeCell ref="AC58:AF58"/>
    <mergeCell ref="AO25:AT25"/>
    <mergeCell ref="D22:F22"/>
    <mergeCell ref="L22:M22"/>
    <mergeCell ref="T22:U22"/>
    <mergeCell ref="AF22:AI22"/>
    <mergeCell ref="B28:AT28"/>
    <mergeCell ref="A4:N4"/>
    <mergeCell ref="A6:AU6"/>
    <mergeCell ref="A2:AV2"/>
    <mergeCell ref="AA7:AU7"/>
    <mergeCell ref="AF17:AI17"/>
    <mergeCell ref="AQ17:AT17"/>
    <mergeCell ref="D12:F12"/>
    <mergeCell ref="M12:N12"/>
    <mergeCell ref="V12:Y12"/>
    <mergeCell ref="AQ67:AT67"/>
    <mergeCell ref="AO61:AT61"/>
    <mergeCell ref="AQ58:AT58"/>
    <mergeCell ref="AQ12:AT12"/>
    <mergeCell ref="D17:F17"/>
    <mergeCell ref="L17:M17"/>
    <mergeCell ref="T17:U17"/>
    <mergeCell ref="T58:V58"/>
    <mergeCell ref="B30:P30"/>
    <mergeCell ref="AQ22:AT22"/>
  </mergeCells>
  <printOptions horizontalCentered="1"/>
  <pageMargins left="0.5" right="0.5" top="0.5" bottom="0.5" header="0.5" footer="0.5"/>
  <pageSetup horizontalDpi="600" verticalDpi="600" orientation="portrait" scale="74" r:id="rId1"/>
  <headerFooter alignWithMargins="0">
    <oddHeader>&amp;C&amp;"Arial,Bold Italic"&amp;14MY&amp;"Arial,Bold" START-UP FAMILY CHILD CARE BUDGET WORKSHEET</oddHeader>
    <oddFooter>&amp;CBusiness Folder (Blue) &gt; Budgeting Folder
© 2013  Western Dairyland E.O.C., Inc.
Page &amp;P</oddFooter>
  </headerFooter>
  <rowBreaks count="3" manualBreakCount="3">
    <brk id="74" max="47" man="1"/>
    <brk id="157" max="47" man="1"/>
    <brk id="248" max="47" man="1"/>
  </rowBreaks>
</worksheet>
</file>

<file path=xl/worksheets/sheet6.xml><?xml version="1.0" encoding="utf-8"?>
<worksheet xmlns="http://schemas.openxmlformats.org/spreadsheetml/2006/main" xmlns:r="http://schemas.openxmlformats.org/officeDocument/2006/relationships">
  <dimension ref="A1:AV95"/>
  <sheetViews>
    <sheetView workbookViewId="0" topLeftCell="A1">
      <selection activeCell="O13" sqref="O13"/>
    </sheetView>
  </sheetViews>
  <sheetFormatPr defaultColWidth="9.140625" defaultRowHeight="12.75"/>
  <cols>
    <col min="1" max="1" width="11.00390625" style="0" customWidth="1"/>
    <col min="3" max="3" width="14.421875" style="0" bestFit="1" customWidth="1"/>
    <col min="4" max="4" width="11.00390625" style="0" customWidth="1"/>
    <col min="6" max="6" width="14.421875" style="0" bestFit="1" customWidth="1"/>
    <col min="7" max="7" width="11.00390625" style="0" customWidth="1"/>
    <col min="9" max="9" width="14.57421875" style="0" bestFit="1" customWidth="1"/>
    <col min="11" max="72" width="2.7109375" style="0" customWidth="1"/>
  </cols>
  <sheetData>
    <row r="1" spans="1:9" ht="17.25">
      <c r="A1" s="478" t="s">
        <v>271</v>
      </c>
      <c r="B1" s="388"/>
      <c r="C1" s="388"/>
      <c r="D1" s="388"/>
      <c r="E1" s="388"/>
      <c r="F1" s="388"/>
      <c r="G1" s="388"/>
      <c r="H1" s="388"/>
      <c r="I1" s="388"/>
    </row>
    <row r="2" spans="1:18" ht="12.75">
      <c r="A2" s="7"/>
      <c r="B2" s="7"/>
      <c r="C2" s="7"/>
      <c r="D2" s="7"/>
      <c r="E2" s="7"/>
      <c r="F2" s="7"/>
      <c r="G2" s="7"/>
      <c r="H2" s="7"/>
      <c r="I2" s="7"/>
      <c r="K2" s="495" t="s">
        <v>104</v>
      </c>
      <c r="L2" s="496"/>
      <c r="M2" s="496"/>
      <c r="N2" s="496"/>
      <c r="O2" s="496"/>
      <c r="P2" s="496"/>
      <c r="Q2" s="496"/>
      <c r="R2" s="496"/>
    </row>
    <row r="3" spans="1:9" ht="12.75">
      <c r="A3" s="15" t="s">
        <v>78</v>
      </c>
      <c r="B3" s="4" t="s">
        <v>299</v>
      </c>
      <c r="C3" s="4"/>
      <c r="D3" s="4"/>
      <c r="E3" s="4"/>
      <c r="F3" s="4"/>
      <c r="G3" s="151" t="s">
        <v>79</v>
      </c>
      <c r="H3" s="4"/>
      <c r="I3" s="4"/>
    </row>
    <row r="4" spans="1:9" ht="12.75" customHeight="1">
      <c r="A4" s="7"/>
      <c r="B4" s="7"/>
      <c r="C4" s="7"/>
      <c r="D4" s="7"/>
      <c r="E4" s="7"/>
      <c r="F4" s="7"/>
      <c r="G4" s="7"/>
      <c r="H4" s="7"/>
      <c r="I4" s="7"/>
    </row>
    <row r="5" spans="1:9" ht="13.5">
      <c r="A5" s="82" t="s">
        <v>272</v>
      </c>
      <c r="B5" s="7"/>
      <c r="C5" s="7"/>
      <c r="D5" s="7"/>
      <c r="E5" s="7"/>
      <c r="F5" s="7"/>
      <c r="G5" s="7"/>
      <c r="H5" s="7"/>
      <c r="I5" s="7"/>
    </row>
    <row r="6" spans="1:9" ht="12.75">
      <c r="A6" s="7"/>
      <c r="B6" s="7" t="s">
        <v>273</v>
      </c>
      <c r="C6" s="7"/>
      <c r="D6" s="7"/>
      <c r="E6" s="7"/>
      <c r="H6" s="120" t="s">
        <v>41</v>
      </c>
      <c r="I6" s="152">
        <f>SampleBudget!AO25</f>
        <v>55200</v>
      </c>
    </row>
    <row r="7" spans="1:9" ht="4.5" customHeight="1">
      <c r="A7" s="7"/>
      <c r="B7" s="7"/>
      <c r="C7" s="7"/>
      <c r="D7" s="7"/>
      <c r="E7" s="7"/>
      <c r="H7" s="8"/>
      <c r="I7" s="153"/>
    </row>
    <row r="8" spans="1:9" ht="12.75">
      <c r="A8" s="7"/>
      <c r="B8" s="7" t="s">
        <v>274</v>
      </c>
      <c r="C8" s="7"/>
      <c r="D8" s="7"/>
      <c r="E8" s="7"/>
      <c r="H8" s="120" t="s">
        <v>41</v>
      </c>
      <c r="I8" s="152">
        <f>SampleBudget!AO61</f>
        <v>4340</v>
      </c>
    </row>
    <row r="9" spans="1:9" ht="4.5" customHeight="1">
      <c r="A9" s="7"/>
      <c r="B9" s="7"/>
      <c r="C9" s="7"/>
      <c r="D9" s="7"/>
      <c r="E9" s="7"/>
      <c r="H9" s="8"/>
      <c r="I9" s="152"/>
    </row>
    <row r="10" spans="2:9" ht="12.75">
      <c r="B10" t="s">
        <v>275</v>
      </c>
      <c r="H10" s="120" t="s">
        <v>41</v>
      </c>
      <c r="I10" s="152">
        <f>SampleBudget!AO70</f>
        <v>0</v>
      </c>
    </row>
    <row r="11" ht="4.5" customHeight="1" thickBot="1"/>
    <row r="12" spans="1:9" ht="14.25" thickBot="1">
      <c r="A12" s="7"/>
      <c r="B12" s="7"/>
      <c r="C12" s="7"/>
      <c r="D12" s="7"/>
      <c r="E12" s="7"/>
      <c r="H12" s="161" t="s">
        <v>80</v>
      </c>
      <c r="I12" s="162">
        <f>I6+I8+I10</f>
        <v>59540</v>
      </c>
    </row>
    <row r="13" spans="1:9" ht="12.75">
      <c r="A13" s="7"/>
      <c r="B13" s="7"/>
      <c r="C13" s="7"/>
      <c r="D13" s="7"/>
      <c r="E13" s="7"/>
      <c r="H13" s="7"/>
      <c r="I13" s="7"/>
    </row>
    <row r="14" spans="1:9" ht="13.5">
      <c r="A14" s="82" t="s">
        <v>276</v>
      </c>
      <c r="B14" s="7"/>
      <c r="C14" s="7"/>
      <c r="D14" s="7"/>
      <c r="E14" s="7"/>
      <c r="H14" s="7"/>
      <c r="I14" s="7"/>
    </row>
    <row r="15" spans="1:9" ht="12.75">
      <c r="A15" s="8"/>
      <c r="B15" s="7" t="s">
        <v>277</v>
      </c>
      <c r="C15" s="7"/>
      <c r="E15" s="7"/>
      <c r="H15" s="8" t="s">
        <v>41</v>
      </c>
      <c r="I15" s="152">
        <f>SampleBudget!AO94</f>
        <v>511</v>
      </c>
    </row>
    <row r="16" spans="1:9" ht="4.5" customHeight="1">
      <c r="A16" s="7"/>
      <c r="B16" s="7"/>
      <c r="C16" s="7"/>
      <c r="D16" s="7"/>
      <c r="E16" s="7"/>
      <c r="H16" s="8"/>
      <c r="I16" s="7"/>
    </row>
    <row r="17" spans="1:9" ht="12.75">
      <c r="A17" s="8"/>
      <c r="B17" s="7" t="s">
        <v>278</v>
      </c>
      <c r="C17" s="7"/>
      <c r="E17" s="7"/>
      <c r="H17" s="8" t="s">
        <v>41</v>
      </c>
      <c r="I17" s="152">
        <f>SampleBudget!AO126</f>
        <v>10375</v>
      </c>
    </row>
    <row r="18" spans="1:9" ht="4.5" customHeight="1">
      <c r="A18" s="7"/>
      <c r="B18" s="7"/>
      <c r="C18" s="7"/>
      <c r="D18" s="7"/>
      <c r="E18" s="7"/>
      <c r="H18" s="8"/>
      <c r="I18" s="7"/>
    </row>
    <row r="19" spans="1:9" ht="12.75">
      <c r="A19" s="7"/>
      <c r="B19" s="7" t="s">
        <v>279</v>
      </c>
      <c r="C19" s="7"/>
      <c r="E19" s="7"/>
      <c r="H19" s="8" t="s">
        <v>41</v>
      </c>
      <c r="I19" s="152">
        <f>SampleBudget!AO198</f>
        <v>5121.6842718446605</v>
      </c>
    </row>
    <row r="20" spans="1:9" ht="4.5" customHeight="1" thickBot="1">
      <c r="A20" s="7"/>
      <c r="B20" s="7"/>
      <c r="C20" s="7"/>
      <c r="D20" s="7"/>
      <c r="E20" s="7"/>
      <c r="H20" s="8"/>
      <c r="I20" s="7"/>
    </row>
    <row r="21" spans="1:9" ht="14.25" thickBot="1">
      <c r="A21" s="7"/>
      <c r="B21" s="15"/>
      <c r="C21" s="7"/>
      <c r="D21" s="7"/>
      <c r="E21" s="7"/>
      <c r="H21" s="161" t="s">
        <v>81</v>
      </c>
      <c r="I21" s="162">
        <f>I15+I17+I19</f>
        <v>16007.68427184466</v>
      </c>
    </row>
    <row r="23" spans="2:9" ht="14.25" thickBot="1">
      <c r="B23" s="34"/>
      <c r="C23" s="7"/>
      <c r="D23" s="7"/>
      <c r="E23" s="7"/>
      <c r="H23" s="165" t="s">
        <v>82</v>
      </c>
      <c r="I23" s="167">
        <f>I12-I21</f>
        <v>43532.31572815534</v>
      </c>
    </row>
    <row r="24" ht="13.5" thickTop="1"/>
    <row r="25" spans="1:8" ht="13.5">
      <c r="A25" s="82" t="s">
        <v>280</v>
      </c>
      <c r="B25" s="7"/>
      <c r="C25" s="7"/>
      <c r="D25" s="7"/>
      <c r="E25" s="7"/>
      <c r="F25" s="1"/>
      <c r="G25" s="7"/>
      <c r="H25" s="7"/>
    </row>
    <row r="26" spans="1:9" ht="12.75">
      <c r="A26" s="7"/>
      <c r="B26" s="7" t="s">
        <v>281</v>
      </c>
      <c r="C26" s="7"/>
      <c r="D26" s="7"/>
      <c r="E26" s="7"/>
      <c r="F26" s="7"/>
      <c r="H26" s="120" t="s">
        <v>41</v>
      </c>
      <c r="I26" s="152">
        <f>SampleBudget!AO238</f>
        <v>2332</v>
      </c>
    </row>
    <row r="27" spans="1:9" ht="4.5" customHeight="1">
      <c r="A27" s="7"/>
      <c r="B27" s="7"/>
      <c r="C27" s="7"/>
      <c r="D27" s="7"/>
      <c r="E27" s="7"/>
      <c r="F27" s="7"/>
      <c r="H27" s="8"/>
      <c r="I27" s="7"/>
    </row>
    <row r="28" spans="1:9" ht="12.75">
      <c r="A28" s="7"/>
      <c r="B28" s="7" t="s">
        <v>282</v>
      </c>
      <c r="C28" s="7"/>
      <c r="D28" s="7"/>
      <c r="E28" s="7"/>
      <c r="F28" s="7"/>
      <c r="H28" s="120" t="s">
        <v>41</v>
      </c>
      <c r="I28" s="152">
        <f>SampleBudget!AO279</f>
        <v>1957.2692307692307</v>
      </c>
    </row>
    <row r="29" spans="1:9" ht="13.5" thickBot="1">
      <c r="A29" s="7"/>
      <c r="B29" s="7"/>
      <c r="C29" s="7"/>
      <c r="D29" s="7"/>
      <c r="E29" s="7"/>
      <c r="F29" s="7"/>
      <c r="G29" s="7"/>
      <c r="H29" s="7"/>
      <c r="I29" s="7"/>
    </row>
    <row r="30" spans="1:9" ht="14.25" thickBot="1">
      <c r="A30" s="7"/>
      <c r="B30" s="1"/>
      <c r="C30" s="7"/>
      <c r="D30" s="7"/>
      <c r="E30" s="7"/>
      <c r="F30" s="7"/>
      <c r="H30" s="161" t="s">
        <v>83</v>
      </c>
      <c r="I30" s="166">
        <f>I26+I28</f>
        <v>4289.2692307692305</v>
      </c>
    </row>
    <row r="31" ht="13.5" thickBot="1"/>
    <row r="32" spans="1:9" ht="13.5" thickBot="1">
      <c r="A32" s="481" t="s">
        <v>1</v>
      </c>
      <c r="B32" s="482"/>
      <c r="C32" s="483"/>
      <c r="D32" s="482" t="s">
        <v>0</v>
      </c>
      <c r="E32" s="482"/>
      <c r="F32" s="482"/>
      <c r="G32" s="484" t="s">
        <v>2</v>
      </c>
      <c r="H32" s="485"/>
      <c r="I32" s="486"/>
    </row>
    <row r="33" spans="1:9" ht="14.25" customHeight="1" thickBot="1">
      <c r="A33" s="472" t="s">
        <v>18</v>
      </c>
      <c r="B33" s="473"/>
      <c r="C33" s="168">
        <f>I6</f>
        <v>55200</v>
      </c>
      <c r="D33" s="472" t="s">
        <v>18</v>
      </c>
      <c r="E33" s="473"/>
      <c r="F33" s="168">
        <f>I6</f>
        <v>55200</v>
      </c>
      <c r="G33" s="472" t="s">
        <v>18</v>
      </c>
      <c r="H33" s="473"/>
      <c r="I33" s="168">
        <f>I6</f>
        <v>55200</v>
      </c>
    </row>
    <row r="34" spans="1:9" ht="14.25" customHeight="1">
      <c r="A34" s="474" t="s">
        <v>3</v>
      </c>
      <c r="B34" s="475"/>
      <c r="C34" s="168">
        <v>0</v>
      </c>
      <c r="D34" s="474" t="s">
        <v>3</v>
      </c>
      <c r="E34" s="475"/>
      <c r="F34" s="168">
        <f>I8</f>
        <v>4340</v>
      </c>
      <c r="G34" s="474" t="s">
        <v>3</v>
      </c>
      <c r="H34" s="475"/>
      <c r="I34" s="169">
        <f>AQ79</f>
        <v>9000</v>
      </c>
    </row>
    <row r="35" spans="1:9" ht="14.25" customHeight="1">
      <c r="A35" s="474" t="s">
        <v>19</v>
      </c>
      <c r="B35" s="475"/>
      <c r="C35" s="169">
        <f>I10</f>
        <v>0</v>
      </c>
      <c r="D35" s="474" t="s">
        <v>19</v>
      </c>
      <c r="E35" s="475"/>
      <c r="F35" s="169">
        <f>I10</f>
        <v>0</v>
      </c>
      <c r="G35" s="474" t="s">
        <v>19</v>
      </c>
      <c r="H35" s="475"/>
      <c r="I35" s="169">
        <f>I10</f>
        <v>0</v>
      </c>
    </row>
    <row r="36" spans="1:9" ht="14.25" customHeight="1">
      <c r="A36" s="174"/>
      <c r="B36" s="106"/>
      <c r="C36" s="40"/>
      <c r="D36" s="174"/>
      <c r="E36" s="106"/>
      <c r="F36" s="40"/>
      <c r="G36" s="174"/>
      <c r="H36" s="106"/>
      <c r="I36" s="40"/>
    </row>
    <row r="37" spans="1:9" ht="14.25" customHeight="1">
      <c r="A37" s="474" t="s">
        <v>84</v>
      </c>
      <c r="B37" s="475"/>
      <c r="C37" s="170">
        <f>I21</f>
        <v>16007.68427184466</v>
      </c>
      <c r="D37" s="474" t="s">
        <v>4</v>
      </c>
      <c r="E37" s="475"/>
      <c r="F37" s="170">
        <f>I21</f>
        <v>16007.68427184466</v>
      </c>
      <c r="G37" s="474" t="s">
        <v>4</v>
      </c>
      <c r="H37" s="475"/>
      <c r="I37" s="170">
        <f>I21</f>
        <v>16007.68427184466</v>
      </c>
    </row>
    <row r="38" spans="1:9" ht="14.25" customHeight="1">
      <c r="A38" s="174"/>
      <c r="B38" s="106"/>
      <c r="C38" s="40"/>
      <c r="D38" s="174"/>
      <c r="E38" s="106"/>
      <c r="F38" s="40"/>
      <c r="G38" s="174"/>
      <c r="H38" s="106"/>
      <c r="I38" s="40"/>
    </row>
    <row r="39" spans="1:9" ht="14.25" customHeight="1">
      <c r="A39" s="476" t="s">
        <v>85</v>
      </c>
      <c r="B39" s="477"/>
      <c r="C39" s="171">
        <f>I30</f>
        <v>4289.2692307692305</v>
      </c>
      <c r="D39" s="476" t="s">
        <v>5</v>
      </c>
      <c r="E39" s="477"/>
      <c r="F39" s="171">
        <f>I30</f>
        <v>4289.2692307692305</v>
      </c>
      <c r="G39" s="476" t="s">
        <v>5</v>
      </c>
      <c r="H39" s="477"/>
      <c r="I39" s="171">
        <f>I30</f>
        <v>4289.2692307692305</v>
      </c>
    </row>
    <row r="40" spans="1:9" ht="14.25" customHeight="1">
      <c r="A40" s="39"/>
      <c r="B40" s="9"/>
      <c r="C40" s="40"/>
      <c r="D40" s="39"/>
      <c r="E40" s="9"/>
      <c r="F40" s="40"/>
      <c r="G40" s="39"/>
      <c r="H40" s="9"/>
      <c r="I40" s="40"/>
    </row>
    <row r="41" spans="1:9" ht="14.25" customHeight="1">
      <c r="A41" s="17"/>
      <c r="B41" s="23" t="s">
        <v>6</v>
      </c>
      <c r="C41" s="172">
        <f>C33+C34+C35-C37-C39</f>
        <v>34903.04649738611</v>
      </c>
      <c r="D41" s="17"/>
      <c r="E41" s="23" t="s">
        <v>6</v>
      </c>
      <c r="F41" s="172">
        <f>F33+F34+F35-F37-F39</f>
        <v>39243.04649738611</v>
      </c>
      <c r="G41" s="17"/>
      <c r="H41" s="23" t="s">
        <v>6</v>
      </c>
      <c r="I41" s="172">
        <f>I33+I34+I35-I37-I39</f>
        <v>43903.04649738611</v>
      </c>
    </row>
    <row r="42" spans="1:9" ht="14.25" customHeight="1">
      <c r="A42" s="17"/>
      <c r="B42" s="2"/>
      <c r="C42" s="40"/>
      <c r="D42" s="17"/>
      <c r="E42" s="2"/>
      <c r="F42" s="40"/>
      <c r="G42" s="17"/>
      <c r="H42" s="2"/>
      <c r="I42" s="40"/>
    </row>
    <row r="43" spans="1:9" ht="14.25" customHeight="1">
      <c r="A43" s="17"/>
      <c r="B43" s="19" t="s">
        <v>7</v>
      </c>
      <c r="C43" s="173">
        <f>C41*0.17</f>
        <v>5933.517904555639</v>
      </c>
      <c r="D43" s="17"/>
      <c r="E43" s="19" t="s">
        <v>7</v>
      </c>
      <c r="F43" s="173">
        <f>F41*0.17</f>
        <v>6671.317904555639</v>
      </c>
      <c r="G43" s="17"/>
      <c r="H43" s="19" t="s">
        <v>7</v>
      </c>
      <c r="I43" s="173">
        <f>I41*0.17</f>
        <v>7463.517904555639</v>
      </c>
    </row>
    <row r="44" spans="1:9" ht="14.25" customHeight="1" thickBot="1">
      <c r="A44" s="39"/>
      <c r="B44" s="2"/>
      <c r="C44" s="40"/>
      <c r="D44" s="39"/>
      <c r="E44" s="2"/>
      <c r="F44" s="2"/>
      <c r="G44" s="39"/>
      <c r="H44" s="2"/>
      <c r="I44" s="40"/>
    </row>
    <row r="45" spans="1:9" ht="13.5" thickBot="1">
      <c r="A45" s="36"/>
      <c r="B45" s="37" t="s">
        <v>15</v>
      </c>
      <c r="C45" s="43">
        <f>C41-C43</f>
        <v>28969.52859283047</v>
      </c>
      <c r="D45" s="36"/>
      <c r="E45" s="37" t="s">
        <v>15</v>
      </c>
      <c r="F45" s="43">
        <f>F41-F43</f>
        <v>32571.72859283047</v>
      </c>
      <c r="G45" s="36"/>
      <c r="H45" s="37" t="s">
        <v>15</v>
      </c>
      <c r="I45" s="43">
        <f>I41-I43</f>
        <v>36439.52859283047</v>
      </c>
    </row>
    <row r="46" spans="1:9" ht="15">
      <c r="A46" s="163"/>
      <c r="B46" s="163"/>
      <c r="C46" s="163"/>
      <c r="D46" s="163"/>
      <c r="E46" s="163"/>
      <c r="F46" s="163"/>
      <c r="G46" s="163"/>
      <c r="H46" s="163"/>
      <c r="I46" s="163"/>
    </row>
    <row r="47" spans="1:48" ht="17.25">
      <c r="A47" s="16"/>
      <c r="B47" s="16"/>
      <c r="C47" s="16"/>
      <c r="D47" s="16"/>
      <c r="E47" s="16"/>
      <c r="F47" s="16"/>
      <c r="G47" s="16"/>
      <c r="H47" s="16"/>
      <c r="I47" s="16"/>
      <c r="J47" s="478" t="s">
        <v>86</v>
      </c>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row>
    <row r="48" spans="1:24" ht="12.75" customHeight="1">
      <c r="A48" s="22"/>
      <c r="B48" s="22"/>
      <c r="C48" s="22"/>
      <c r="D48" s="22"/>
      <c r="E48" s="22"/>
      <c r="F48" s="22"/>
      <c r="G48" s="22"/>
      <c r="H48" s="22"/>
      <c r="I48" s="22"/>
      <c r="J48" s="471" t="s">
        <v>24</v>
      </c>
      <c r="K48" s="471"/>
      <c r="L48" s="471"/>
      <c r="M48" s="471"/>
      <c r="N48" s="471"/>
      <c r="O48" s="471"/>
      <c r="P48" s="471"/>
      <c r="Q48" s="471"/>
      <c r="R48" s="471"/>
      <c r="S48" s="471"/>
      <c r="T48" s="471"/>
      <c r="U48" s="471"/>
      <c r="V48" s="471"/>
      <c r="W48" s="471"/>
      <c r="X48" s="471"/>
    </row>
    <row r="49" spans="1:48" ht="12.75">
      <c r="A49" s="16"/>
      <c r="B49" s="16"/>
      <c r="C49" s="16"/>
      <c r="D49" s="16"/>
      <c r="E49" s="16"/>
      <c r="F49" s="16"/>
      <c r="G49" s="16"/>
      <c r="H49" s="16"/>
      <c r="I49" s="16"/>
      <c r="J49" s="105">
        <v>4</v>
      </c>
      <c r="K49" s="49" t="s">
        <v>10</v>
      </c>
      <c r="L49" s="49"/>
      <c r="M49" s="49"/>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1"/>
    </row>
    <row r="50" spans="1:48" ht="12.75">
      <c r="A50" s="22"/>
      <c r="B50" s="22"/>
      <c r="C50" s="22"/>
      <c r="D50" s="22"/>
      <c r="E50" s="22"/>
      <c r="F50" s="22"/>
      <c r="G50" s="22"/>
      <c r="H50" s="22"/>
      <c r="I50" s="22"/>
      <c r="J50" s="55"/>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53"/>
    </row>
    <row r="51" spans="1:48" ht="13.5" thickBot="1">
      <c r="A51" s="16"/>
      <c r="B51" s="16"/>
      <c r="C51" s="16"/>
      <c r="D51" s="16"/>
      <c r="E51" s="16"/>
      <c r="F51" s="16"/>
      <c r="G51" s="16"/>
      <c r="H51" s="16"/>
      <c r="I51" s="16"/>
      <c r="J51" s="55"/>
      <c r="K51" s="363">
        <f>SampleBudget!C33</f>
        <v>7</v>
      </c>
      <c r="L51" s="363"/>
      <c r="M51" s="16" t="s">
        <v>50</v>
      </c>
      <c r="N51" s="2"/>
      <c r="O51" s="2" t="s">
        <v>47</v>
      </c>
      <c r="P51" s="363">
        <f>SampleBudget!H33</f>
        <v>5</v>
      </c>
      <c r="Q51" s="363"/>
      <c r="R51" s="22" t="s">
        <v>51</v>
      </c>
      <c r="S51" s="22"/>
      <c r="T51" s="118" t="s">
        <v>47</v>
      </c>
      <c r="U51" s="363">
        <f>SampleBudget!M33</f>
        <v>50</v>
      </c>
      <c r="V51" s="363"/>
      <c r="W51" s="2" t="s">
        <v>52</v>
      </c>
      <c r="X51" s="2"/>
      <c r="Y51" s="2"/>
      <c r="Z51" s="2" t="s">
        <v>47</v>
      </c>
      <c r="AA51" s="18" t="s">
        <v>41</v>
      </c>
      <c r="AB51" s="363">
        <v>1.31</v>
      </c>
      <c r="AC51" s="363"/>
      <c r="AD51" s="363"/>
      <c r="AE51" s="110" t="s">
        <v>87</v>
      </c>
      <c r="AF51" s="110"/>
      <c r="AG51" s="2"/>
      <c r="AH51" s="2"/>
      <c r="AI51" s="2" t="s">
        <v>45</v>
      </c>
      <c r="AJ51" s="106" t="s">
        <v>41</v>
      </c>
      <c r="AK51" s="373">
        <f>K51*P51*U51*AB51</f>
        <v>2292.5</v>
      </c>
      <c r="AL51" s="373"/>
      <c r="AM51" s="373"/>
      <c r="AN51" s="373"/>
      <c r="AO51" s="2"/>
      <c r="AP51" s="2"/>
      <c r="AQ51" s="2"/>
      <c r="AR51" s="107" t="s">
        <v>41</v>
      </c>
      <c r="AS51" s="414">
        <f>AK51</f>
        <v>2292.5</v>
      </c>
      <c r="AT51" s="414"/>
      <c r="AU51" s="414"/>
      <c r="AV51" s="415"/>
    </row>
    <row r="52" spans="1:48" ht="12.75">
      <c r="A52" s="22"/>
      <c r="B52" s="22"/>
      <c r="C52" s="22"/>
      <c r="D52" s="22"/>
      <c r="E52" s="22"/>
      <c r="F52" s="22"/>
      <c r="G52" s="22"/>
      <c r="H52" s="22"/>
      <c r="I52" s="22"/>
      <c r="J52" s="61"/>
      <c r="K52" s="62"/>
      <c r="L52" s="4"/>
      <c r="M52" s="4"/>
      <c r="N52" s="4"/>
      <c r="O52" s="4"/>
      <c r="P52" s="4"/>
      <c r="Q52" s="4"/>
      <c r="R52" s="4"/>
      <c r="S52" s="63"/>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154"/>
      <c r="AT52" s="154"/>
      <c r="AU52" s="154"/>
      <c r="AV52" s="155"/>
    </row>
    <row r="53" spans="1:48" ht="12.75">
      <c r="A53" s="198"/>
      <c r="B53" s="16"/>
      <c r="C53" s="16"/>
      <c r="D53" s="198"/>
      <c r="E53" s="16"/>
      <c r="F53" s="16"/>
      <c r="G53" s="198"/>
      <c r="H53" s="16"/>
      <c r="I53" s="16"/>
      <c r="J53" s="2"/>
      <c r="K53" s="44"/>
      <c r="L53" s="9"/>
      <c r="M53" s="9"/>
      <c r="N53" s="9"/>
      <c r="O53" s="9"/>
      <c r="P53" s="9"/>
      <c r="Q53" s="9"/>
      <c r="R53" s="9"/>
      <c r="S53" s="5"/>
      <c r="T53" s="2"/>
      <c r="U53" s="2"/>
      <c r="V53" s="2"/>
      <c r="AS53" s="156"/>
      <c r="AT53" s="156"/>
      <c r="AU53" s="156"/>
      <c r="AV53" s="156"/>
    </row>
    <row r="54" spans="1:48" ht="12.75">
      <c r="A54" s="22"/>
      <c r="B54" s="16"/>
      <c r="C54" s="22"/>
      <c r="D54" s="22"/>
      <c r="E54" s="16"/>
      <c r="F54" s="22"/>
      <c r="G54" s="22"/>
      <c r="H54" s="16"/>
      <c r="I54" s="22"/>
      <c r="J54" s="105">
        <v>5</v>
      </c>
      <c r="K54" s="49" t="s">
        <v>11</v>
      </c>
      <c r="L54" s="121"/>
      <c r="M54" s="121"/>
      <c r="N54" s="121"/>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157"/>
      <c r="AT54" s="157"/>
      <c r="AU54" s="157"/>
      <c r="AV54" s="158"/>
    </row>
    <row r="55" spans="1:48" ht="12.75">
      <c r="A55" s="16"/>
      <c r="B55" s="27"/>
      <c r="C55" s="16"/>
      <c r="D55" s="16"/>
      <c r="E55" s="27"/>
      <c r="F55" s="16"/>
      <c r="G55" s="16"/>
      <c r="H55" s="27"/>
      <c r="I55" s="16"/>
      <c r="J55" s="55"/>
      <c r="K55" s="2"/>
      <c r="L55" s="2"/>
      <c r="M55" s="2"/>
      <c r="N55" s="2"/>
      <c r="O55" s="3"/>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159"/>
      <c r="AT55" s="159"/>
      <c r="AU55" s="159"/>
      <c r="AV55" s="160"/>
    </row>
    <row r="56" spans="1:48" ht="13.5" thickBot="1">
      <c r="A56" s="16"/>
      <c r="B56" s="22"/>
      <c r="C56" s="22"/>
      <c r="D56" s="16"/>
      <c r="E56" s="22"/>
      <c r="F56" s="22"/>
      <c r="G56" s="16"/>
      <c r="H56" s="22"/>
      <c r="I56" s="22"/>
      <c r="J56" s="55"/>
      <c r="K56" s="363">
        <f>SampleBudget!C38</f>
        <v>7</v>
      </c>
      <c r="L56" s="363"/>
      <c r="M56" s="16" t="s">
        <v>50</v>
      </c>
      <c r="N56" s="2"/>
      <c r="O56" s="2" t="s">
        <v>47</v>
      </c>
      <c r="P56" s="363">
        <f>SampleBudget!H38</f>
        <v>5</v>
      </c>
      <c r="Q56" s="363"/>
      <c r="R56" s="22" t="s">
        <v>51</v>
      </c>
      <c r="S56" s="22"/>
      <c r="T56" s="118" t="s">
        <v>47</v>
      </c>
      <c r="U56" s="363">
        <f>SampleBudget!M38</f>
        <v>50</v>
      </c>
      <c r="V56" s="363"/>
      <c r="W56" s="2" t="s">
        <v>52</v>
      </c>
      <c r="X56" s="2"/>
      <c r="Y56" s="2"/>
      <c r="Z56" s="2" t="s">
        <v>47</v>
      </c>
      <c r="AA56" s="18" t="s">
        <v>41</v>
      </c>
      <c r="AB56" s="363">
        <v>2.46</v>
      </c>
      <c r="AC56" s="363"/>
      <c r="AD56" s="363"/>
      <c r="AE56" s="110" t="s">
        <v>87</v>
      </c>
      <c r="AF56" s="110"/>
      <c r="AG56" s="2"/>
      <c r="AH56" s="2"/>
      <c r="AI56" s="2" t="s">
        <v>45</v>
      </c>
      <c r="AJ56" s="106" t="s">
        <v>41</v>
      </c>
      <c r="AK56" s="373">
        <f>K56*P56*U56*AB56</f>
        <v>4305</v>
      </c>
      <c r="AL56" s="373"/>
      <c r="AM56" s="373"/>
      <c r="AN56" s="373"/>
      <c r="AO56" s="2"/>
      <c r="AP56" s="2"/>
      <c r="AQ56" s="2"/>
      <c r="AR56" s="107" t="s">
        <v>41</v>
      </c>
      <c r="AS56" s="414">
        <f>AK56</f>
        <v>4305</v>
      </c>
      <c r="AT56" s="414"/>
      <c r="AU56" s="414"/>
      <c r="AV56" s="415"/>
    </row>
    <row r="57" spans="1:48" ht="12.75">
      <c r="A57" s="16"/>
      <c r="B57" s="199"/>
      <c r="C57" s="16"/>
      <c r="D57" s="16"/>
      <c r="E57" s="199"/>
      <c r="F57" s="16"/>
      <c r="G57" s="16"/>
      <c r="H57" s="199"/>
      <c r="I57" s="16"/>
      <c r="J57" s="61"/>
      <c r="K57" s="62"/>
      <c r="L57" s="4"/>
      <c r="M57" s="4"/>
      <c r="N57" s="4"/>
      <c r="O57" s="4"/>
      <c r="P57" s="4"/>
      <c r="Q57" s="4"/>
      <c r="R57" s="4"/>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154"/>
      <c r="AT57" s="154"/>
      <c r="AU57" s="154"/>
      <c r="AV57" s="155"/>
    </row>
    <row r="58" spans="1:48" ht="12.75">
      <c r="A58" s="22"/>
      <c r="B58" s="22"/>
      <c r="C58" s="22"/>
      <c r="D58" s="22"/>
      <c r="E58" s="22"/>
      <c r="F58" s="22"/>
      <c r="G58" s="22"/>
      <c r="H58" s="22"/>
      <c r="I58" s="22"/>
      <c r="K58" s="44"/>
      <c r="L58" s="7"/>
      <c r="M58" s="7"/>
      <c r="N58" s="7"/>
      <c r="O58" s="7"/>
      <c r="P58" s="7"/>
      <c r="Q58" s="7"/>
      <c r="R58" s="7"/>
      <c r="T58" s="2"/>
      <c r="U58" s="2"/>
      <c r="AS58" s="156"/>
      <c r="AT58" s="156"/>
      <c r="AU58" s="156"/>
      <c r="AV58" s="156"/>
    </row>
    <row r="59" spans="1:48" ht="12.75">
      <c r="A59" s="21"/>
      <c r="B59" s="27"/>
      <c r="C59" s="26"/>
      <c r="D59" s="21"/>
      <c r="E59" s="27"/>
      <c r="F59" s="26"/>
      <c r="G59" s="21"/>
      <c r="H59" s="27"/>
      <c r="I59" s="26"/>
      <c r="J59" s="111">
        <v>6</v>
      </c>
      <c r="K59" s="112" t="s">
        <v>12</v>
      </c>
      <c r="L59" s="112"/>
      <c r="M59" s="112"/>
      <c r="N59" s="112"/>
      <c r="O59" s="112"/>
      <c r="P59" s="122"/>
      <c r="Q59" s="123"/>
      <c r="R59" s="48"/>
      <c r="S59" s="48"/>
      <c r="T59" s="48"/>
      <c r="U59" s="50"/>
      <c r="V59" s="51"/>
      <c r="W59" s="50"/>
      <c r="X59" s="50"/>
      <c r="Y59" s="50"/>
      <c r="Z59" s="50"/>
      <c r="AA59" s="50"/>
      <c r="AB59" s="50"/>
      <c r="AC59" s="50"/>
      <c r="AD59" s="50"/>
      <c r="AE59" s="50"/>
      <c r="AF59" s="50"/>
      <c r="AG59" s="50"/>
      <c r="AH59" s="50"/>
      <c r="AI59" s="50"/>
      <c r="AJ59" s="50"/>
      <c r="AK59" s="50"/>
      <c r="AL59" s="50"/>
      <c r="AM59" s="50"/>
      <c r="AN59" s="50"/>
      <c r="AO59" s="50"/>
      <c r="AP59" s="50"/>
      <c r="AQ59" s="50"/>
      <c r="AR59" s="50"/>
      <c r="AS59" s="157"/>
      <c r="AT59" s="157"/>
      <c r="AU59" s="157"/>
      <c r="AV59" s="158"/>
    </row>
    <row r="60" spans="1:48" ht="12.75">
      <c r="A60" s="22"/>
      <c r="B60" s="22"/>
      <c r="C60" s="22"/>
      <c r="D60" s="22"/>
      <c r="E60" s="22"/>
      <c r="F60" s="22"/>
      <c r="G60" s="22"/>
      <c r="H60" s="22"/>
      <c r="I60" s="22"/>
      <c r="J60" s="64"/>
      <c r="K60" s="16"/>
      <c r="L60" s="16"/>
      <c r="M60" s="16"/>
      <c r="N60" s="16"/>
      <c r="O60" s="16"/>
      <c r="P60" s="16"/>
      <c r="Q60" s="16"/>
      <c r="R60" s="9"/>
      <c r="S60" s="9"/>
      <c r="T60" s="23"/>
      <c r="U60" s="2"/>
      <c r="V60" s="2"/>
      <c r="W60" s="2"/>
      <c r="X60" s="2"/>
      <c r="Y60" s="2"/>
      <c r="Z60" s="2"/>
      <c r="AA60" s="2"/>
      <c r="AB60" s="2"/>
      <c r="AC60" s="2"/>
      <c r="AD60" s="2"/>
      <c r="AE60" s="2"/>
      <c r="AF60" s="2"/>
      <c r="AG60" s="2"/>
      <c r="AH60" s="2"/>
      <c r="AI60" s="2"/>
      <c r="AJ60" s="2"/>
      <c r="AK60" s="2"/>
      <c r="AL60" s="2"/>
      <c r="AM60" s="2"/>
      <c r="AN60" s="2"/>
      <c r="AO60" s="2"/>
      <c r="AP60" s="2"/>
      <c r="AQ60" s="2"/>
      <c r="AR60" s="2"/>
      <c r="AS60" s="159"/>
      <c r="AT60" s="159"/>
      <c r="AU60" s="159"/>
      <c r="AV60" s="160"/>
    </row>
    <row r="61" spans="1:48" ht="13.5" thickBot="1">
      <c r="A61" s="22"/>
      <c r="B61" s="22"/>
      <c r="C61" s="22"/>
      <c r="D61" s="22"/>
      <c r="E61" s="22"/>
      <c r="F61" s="22"/>
      <c r="G61" s="22"/>
      <c r="H61" s="22"/>
      <c r="I61" s="22"/>
      <c r="J61" s="65"/>
      <c r="K61" s="363">
        <f>SampleBudget!C43</f>
        <v>7</v>
      </c>
      <c r="L61" s="363"/>
      <c r="M61" s="16" t="s">
        <v>50</v>
      </c>
      <c r="N61" s="2"/>
      <c r="O61" s="2" t="s">
        <v>47</v>
      </c>
      <c r="P61" s="363">
        <f>SampleBudget!H43</f>
        <v>5</v>
      </c>
      <c r="Q61" s="363"/>
      <c r="R61" s="22" t="s">
        <v>51</v>
      </c>
      <c r="S61" s="22"/>
      <c r="T61" s="118" t="s">
        <v>47</v>
      </c>
      <c r="U61" s="363">
        <f>SampleBudget!M43</f>
        <v>50</v>
      </c>
      <c r="V61" s="363"/>
      <c r="W61" s="2" t="s">
        <v>52</v>
      </c>
      <c r="X61" s="2"/>
      <c r="Y61" s="2"/>
      <c r="Z61" s="2" t="s">
        <v>47</v>
      </c>
      <c r="AA61" s="18" t="s">
        <v>41</v>
      </c>
      <c r="AB61" s="363">
        <v>0.73</v>
      </c>
      <c r="AC61" s="363"/>
      <c r="AD61" s="363"/>
      <c r="AE61" s="110" t="s">
        <v>87</v>
      </c>
      <c r="AF61" s="110"/>
      <c r="AG61" s="2"/>
      <c r="AH61" s="2"/>
      <c r="AI61" s="2" t="s">
        <v>45</v>
      </c>
      <c r="AJ61" s="106" t="s">
        <v>41</v>
      </c>
      <c r="AK61" s="373">
        <f>K61*P61*U61*AB61</f>
        <v>1277.5</v>
      </c>
      <c r="AL61" s="373"/>
      <c r="AM61" s="373"/>
      <c r="AN61" s="373"/>
      <c r="AO61" s="2"/>
      <c r="AP61" s="2"/>
      <c r="AQ61" s="2"/>
      <c r="AR61" s="107" t="s">
        <v>41</v>
      </c>
      <c r="AS61" s="414">
        <f>AK61</f>
        <v>1277.5</v>
      </c>
      <c r="AT61" s="414"/>
      <c r="AU61" s="414"/>
      <c r="AV61" s="415"/>
    </row>
    <row r="62" spans="1:48" ht="12.75">
      <c r="A62" s="2"/>
      <c r="B62" s="2"/>
      <c r="C62" s="2"/>
      <c r="D62" s="2"/>
      <c r="E62" s="2"/>
      <c r="F62" s="2"/>
      <c r="G62" s="2"/>
      <c r="H62" s="2"/>
      <c r="I62" s="2"/>
      <c r="J62" s="61"/>
      <c r="K62" s="66"/>
      <c r="L62" s="38"/>
      <c r="M62" s="38"/>
      <c r="N62" s="38"/>
      <c r="O62" s="38"/>
      <c r="P62" s="38"/>
      <c r="Q62" s="38"/>
      <c r="R62" s="67"/>
      <c r="S62" s="67"/>
      <c r="T62" s="67"/>
      <c r="U62" s="67"/>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57"/>
    </row>
    <row r="63" spans="1:21" ht="12.75">
      <c r="A63" s="2"/>
      <c r="B63" s="2"/>
      <c r="C63" s="2"/>
      <c r="D63" s="2"/>
      <c r="E63" s="2"/>
      <c r="F63" s="2"/>
      <c r="G63" s="2"/>
      <c r="H63" s="2"/>
      <c r="I63" s="2"/>
      <c r="K63" s="34"/>
      <c r="R63" s="42"/>
      <c r="S63" s="42"/>
      <c r="T63" s="42"/>
      <c r="U63" s="42"/>
    </row>
    <row r="64" spans="1:24" ht="12.75" customHeight="1">
      <c r="A64" s="2"/>
      <c r="B64" s="2"/>
      <c r="C64" s="2"/>
      <c r="D64" s="2"/>
      <c r="E64" s="2"/>
      <c r="F64" s="2"/>
      <c r="G64" s="2"/>
      <c r="H64" s="2"/>
      <c r="I64" s="2"/>
      <c r="J64" s="471" t="s">
        <v>25</v>
      </c>
      <c r="K64" s="471"/>
      <c r="L64" s="471"/>
      <c r="M64" s="471"/>
      <c r="N64" s="471"/>
      <c r="O64" s="471"/>
      <c r="P64" s="471"/>
      <c r="Q64" s="471"/>
      <c r="R64" s="471"/>
      <c r="S64" s="471"/>
      <c r="T64" s="471"/>
      <c r="U64" s="471"/>
      <c r="V64" s="471"/>
      <c r="W64" s="471"/>
      <c r="X64" s="471"/>
    </row>
    <row r="65" spans="1:48" ht="12.75">
      <c r="A65" s="2"/>
      <c r="B65" s="2"/>
      <c r="C65" s="2"/>
      <c r="D65" s="2"/>
      <c r="E65" s="2"/>
      <c r="F65" s="2"/>
      <c r="G65" s="2"/>
      <c r="H65" s="2"/>
      <c r="I65" s="2"/>
      <c r="J65" s="105">
        <v>7</v>
      </c>
      <c r="K65" s="49" t="s">
        <v>10</v>
      </c>
      <c r="L65" s="49"/>
      <c r="M65" s="49"/>
      <c r="N65" s="70"/>
      <c r="O65" s="71"/>
      <c r="P65" s="50"/>
      <c r="Q65" s="50"/>
      <c r="R65" s="72"/>
      <c r="S65" s="72"/>
      <c r="T65" s="72"/>
      <c r="U65" s="72"/>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1"/>
    </row>
    <row r="66" spans="1:48" ht="13.5" thickBot="1">
      <c r="A66" s="2"/>
      <c r="B66" s="2"/>
      <c r="C66" s="2"/>
      <c r="D66" s="2"/>
      <c r="E66" s="2"/>
      <c r="F66" s="2"/>
      <c r="G66" s="2"/>
      <c r="H66" s="2"/>
      <c r="I66" s="2"/>
      <c r="J66" s="73"/>
      <c r="K66" s="363">
        <f>SampleBudget!C48</f>
        <v>1</v>
      </c>
      <c r="L66" s="363"/>
      <c r="M66" s="16" t="s">
        <v>50</v>
      </c>
      <c r="N66" s="2"/>
      <c r="O66" s="2" t="s">
        <v>47</v>
      </c>
      <c r="P66" s="363">
        <f>SampleBudget!H48</f>
        <v>5</v>
      </c>
      <c r="Q66" s="363"/>
      <c r="R66" s="22" t="s">
        <v>51</v>
      </c>
      <c r="S66" s="22"/>
      <c r="T66" s="118" t="s">
        <v>47</v>
      </c>
      <c r="U66" s="363">
        <f>SampleBudget!M48</f>
        <v>50</v>
      </c>
      <c r="V66" s="363"/>
      <c r="W66" s="2" t="s">
        <v>52</v>
      </c>
      <c r="X66" s="2"/>
      <c r="Y66" s="2"/>
      <c r="Z66" s="2" t="s">
        <v>47</v>
      </c>
      <c r="AA66" s="18" t="s">
        <v>41</v>
      </c>
      <c r="AB66" s="363">
        <v>1.31</v>
      </c>
      <c r="AC66" s="363"/>
      <c r="AD66" s="363"/>
      <c r="AE66" s="110" t="s">
        <v>87</v>
      </c>
      <c r="AF66" s="110"/>
      <c r="AG66" s="2"/>
      <c r="AH66" s="2"/>
      <c r="AI66" s="2" t="s">
        <v>45</v>
      </c>
      <c r="AJ66" s="106" t="s">
        <v>41</v>
      </c>
      <c r="AK66" s="373">
        <f>K66*P66*U66*AB66</f>
        <v>327.5</v>
      </c>
      <c r="AL66" s="373"/>
      <c r="AM66" s="373"/>
      <c r="AN66" s="373"/>
      <c r="AO66" s="2"/>
      <c r="AP66" s="2"/>
      <c r="AQ66" s="2"/>
      <c r="AR66" s="107" t="s">
        <v>41</v>
      </c>
      <c r="AS66" s="479">
        <f>AK66</f>
        <v>327.5</v>
      </c>
      <c r="AT66" s="479"/>
      <c r="AU66" s="479"/>
      <c r="AV66" s="480"/>
    </row>
    <row r="67" spans="1:48" ht="12.75">
      <c r="A67" s="2"/>
      <c r="B67" s="2"/>
      <c r="C67" s="2"/>
      <c r="D67" s="2"/>
      <c r="E67" s="2"/>
      <c r="F67" s="2"/>
      <c r="G67" s="2"/>
      <c r="H67" s="2"/>
      <c r="I67" s="2"/>
      <c r="J67" s="74"/>
      <c r="K67" s="75"/>
      <c r="L67" s="75"/>
      <c r="M67" s="75"/>
      <c r="N67" s="75"/>
      <c r="O67" s="76"/>
      <c r="P67" s="38"/>
      <c r="Q67" s="38"/>
      <c r="R67" s="67"/>
      <c r="S67" s="67"/>
      <c r="T67" s="67"/>
      <c r="U67" s="67"/>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57"/>
    </row>
    <row r="68" spans="1:21" ht="12.75">
      <c r="A68" s="2"/>
      <c r="B68" s="2"/>
      <c r="C68" s="2"/>
      <c r="D68" s="2"/>
      <c r="E68" s="2"/>
      <c r="F68" s="2"/>
      <c r="G68" s="2"/>
      <c r="H68" s="2"/>
      <c r="I68" s="2"/>
      <c r="J68" s="69"/>
      <c r="K68" s="69"/>
      <c r="L68" s="69"/>
      <c r="M68" s="69"/>
      <c r="N68" s="69"/>
      <c r="O68" s="35"/>
      <c r="R68" s="42"/>
      <c r="S68" s="42"/>
      <c r="T68" s="42"/>
      <c r="U68" s="42"/>
    </row>
    <row r="69" spans="1:48" ht="12.75">
      <c r="A69" s="2"/>
      <c r="B69" s="2"/>
      <c r="C69" s="2"/>
      <c r="D69" s="2"/>
      <c r="E69" s="2"/>
      <c r="F69" s="2"/>
      <c r="G69" s="2"/>
      <c r="H69" s="2"/>
      <c r="I69" s="2"/>
      <c r="J69" s="105">
        <v>8</v>
      </c>
      <c r="K69" s="49" t="s">
        <v>11</v>
      </c>
      <c r="L69" s="70"/>
      <c r="M69" s="70"/>
      <c r="N69" s="70"/>
      <c r="O69" s="71"/>
      <c r="P69" s="50"/>
      <c r="Q69" s="50"/>
      <c r="R69" s="72"/>
      <c r="S69" s="72"/>
      <c r="T69" s="72"/>
      <c r="U69" s="72"/>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1"/>
    </row>
    <row r="70" spans="1:48" ht="12.75">
      <c r="A70" s="2"/>
      <c r="B70" s="2"/>
      <c r="C70" s="2"/>
      <c r="D70" s="2"/>
      <c r="E70" s="2"/>
      <c r="F70" s="2"/>
      <c r="G70" s="2"/>
      <c r="H70" s="2"/>
      <c r="I70" s="2"/>
      <c r="J70" s="55"/>
      <c r="K70" s="2"/>
      <c r="L70" s="69"/>
      <c r="M70" s="69"/>
      <c r="N70" s="69"/>
      <c r="O70" s="22"/>
      <c r="P70" s="2"/>
      <c r="Q70" s="2"/>
      <c r="R70" s="42"/>
      <c r="S70" s="42"/>
      <c r="T70" s="42"/>
      <c r="U70" s="4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53"/>
    </row>
    <row r="71" spans="1:48" ht="13.5" thickBot="1">
      <c r="A71" s="2"/>
      <c r="B71" s="2"/>
      <c r="C71" s="2"/>
      <c r="D71" s="2"/>
      <c r="E71" s="2"/>
      <c r="F71" s="2"/>
      <c r="G71" s="2"/>
      <c r="H71" s="2"/>
      <c r="I71" s="2"/>
      <c r="J71" s="55"/>
      <c r="K71" s="363">
        <f>SampleBudget!C53</f>
        <v>1</v>
      </c>
      <c r="L71" s="363"/>
      <c r="M71" s="16" t="s">
        <v>50</v>
      </c>
      <c r="N71" s="2"/>
      <c r="O71" s="2" t="s">
        <v>47</v>
      </c>
      <c r="P71" s="363">
        <f>SampleBudget!H53</f>
        <v>5</v>
      </c>
      <c r="Q71" s="363"/>
      <c r="R71" s="22" t="s">
        <v>51</v>
      </c>
      <c r="S71" s="22"/>
      <c r="T71" s="118" t="s">
        <v>47</v>
      </c>
      <c r="U71" s="363">
        <f>SampleBudget!M53</f>
        <v>50</v>
      </c>
      <c r="V71" s="363"/>
      <c r="W71" s="2" t="s">
        <v>52</v>
      </c>
      <c r="X71" s="2"/>
      <c r="Y71" s="2"/>
      <c r="Z71" s="2" t="s">
        <v>47</v>
      </c>
      <c r="AA71" s="18" t="s">
        <v>41</v>
      </c>
      <c r="AB71" s="363">
        <v>2.46</v>
      </c>
      <c r="AC71" s="363"/>
      <c r="AD71" s="363"/>
      <c r="AE71" s="110" t="s">
        <v>87</v>
      </c>
      <c r="AF71" s="110"/>
      <c r="AG71" s="2"/>
      <c r="AH71" s="2"/>
      <c r="AI71" s="2" t="s">
        <v>45</v>
      </c>
      <c r="AJ71" s="106" t="s">
        <v>41</v>
      </c>
      <c r="AK71" s="373">
        <f>K71*P71*U71*AB71</f>
        <v>615</v>
      </c>
      <c r="AL71" s="373"/>
      <c r="AM71" s="373"/>
      <c r="AN71" s="373"/>
      <c r="AO71" s="2"/>
      <c r="AP71" s="2"/>
      <c r="AQ71" s="2"/>
      <c r="AR71" s="107" t="s">
        <v>41</v>
      </c>
      <c r="AS71" s="479">
        <f>AK71</f>
        <v>615</v>
      </c>
      <c r="AT71" s="479"/>
      <c r="AU71" s="479"/>
      <c r="AV71" s="480"/>
    </row>
    <row r="72" spans="1:48" ht="12.75">
      <c r="A72" s="2"/>
      <c r="B72" s="2"/>
      <c r="C72" s="2"/>
      <c r="D72" s="2"/>
      <c r="E72" s="2"/>
      <c r="F72" s="2"/>
      <c r="G72" s="2"/>
      <c r="H72" s="2"/>
      <c r="I72" s="2"/>
      <c r="J72" s="77"/>
      <c r="K72" s="79"/>
      <c r="L72" s="76"/>
      <c r="M72" s="76"/>
      <c r="N72" s="76"/>
      <c r="O72" s="76"/>
      <c r="P72" s="38"/>
      <c r="Q72" s="38"/>
      <c r="R72" s="67"/>
      <c r="S72" s="67"/>
      <c r="T72" s="67"/>
      <c r="U72" s="67"/>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57"/>
    </row>
    <row r="73" spans="1:21" ht="12.75">
      <c r="A73" s="2"/>
      <c r="B73" s="2"/>
      <c r="C73" s="2"/>
      <c r="D73" s="2"/>
      <c r="E73" s="2"/>
      <c r="F73" s="2"/>
      <c r="G73" s="2"/>
      <c r="H73" s="2"/>
      <c r="I73" s="2"/>
      <c r="K73" s="34"/>
      <c r="R73" s="42"/>
      <c r="S73" s="42"/>
      <c r="T73" s="42"/>
      <c r="U73" s="42"/>
    </row>
    <row r="74" spans="1:48" ht="12.75">
      <c r="A74" s="2"/>
      <c r="B74" s="2"/>
      <c r="C74" s="2"/>
      <c r="D74" s="2"/>
      <c r="E74" s="2"/>
      <c r="F74" s="2"/>
      <c r="G74" s="2"/>
      <c r="H74" s="2"/>
      <c r="I74" s="2"/>
      <c r="J74" s="111">
        <v>9</v>
      </c>
      <c r="K74" s="112" t="s">
        <v>12</v>
      </c>
      <c r="L74" s="50"/>
      <c r="M74" s="50"/>
      <c r="N74" s="50"/>
      <c r="O74" s="50"/>
      <c r="P74" s="50"/>
      <c r="Q74" s="50"/>
      <c r="R74" s="72"/>
      <c r="S74" s="72"/>
      <c r="T74" s="72"/>
      <c r="U74" s="72"/>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1"/>
    </row>
    <row r="75" spans="1:48" ht="12.75">
      <c r="A75" s="2"/>
      <c r="B75" s="2"/>
      <c r="C75" s="2"/>
      <c r="D75" s="2"/>
      <c r="E75" s="2"/>
      <c r="F75" s="2"/>
      <c r="G75" s="2"/>
      <c r="H75" s="2"/>
      <c r="I75" s="2"/>
      <c r="J75" s="64"/>
      <c r="K75" s="16"/>
      <c r="L75" s="2"/>
      <c r="M75" s="2"/>
      <c r="N75" s="2"/>
      <c r="O75" s="2"/>
      <c r="P75" s="2"/>
      <c r="Q75" s="2"/>
      <c r="R75" s="42"/>
      <c r="S75" s="42"/>
      <c r="T75" s="42"/>
      <c r="U75" s="4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53"/>
    </row>
    <row r="76" spans="1:48" ht="13.5" thickBot="1">
      <c r="A76" s="2"/>
      <c r="B76" s="2"/>
      <c r="C76" s="2"/>
      <c r="D76" s="2"/>
      <c r="E76" s="2"/>
      <c r="F76" s="2"/>
      <c r="G76" s="2"/>
      <c r="H76" s="2"/>
      <c r="I76" s="2"/>
      <c r="J76" s="65"/>
      <c r="K76" s="363">
        <f>SampleBudget!C58</f>
        <v>1</v>
      </c>
      <c r="L76" s="363"/>
      <c r="M76" s="16" t="s">
        <v>50</v>
      </c>
      <c r="N76" s="2"/>
      <c r="O76" s="2" t="s">
        <v>47</v>
      </c>
      <c r="P76" s="363">
        <f>SampleBudget!H58</f>
        <v>5</v>
      </c>
      <c r="Q76" s="363"/>
      <c r="R76" s="22" t="s">
        <v>51</v>
      </c>
      <c r="S76" s="22"/>
      <c r="T76" s="118" t="s">
        <v>47</v>
      </c>
      <c r="U76" s="363">
        <f>SampleBudget!M58</f>
        <v>50</v>
      </c>
      <c r="V76" s="363"/>
      <c r="W76" s="2" t="s">
        <v>52</v>
      </c>
      <c r="X76" s="2"/>
      <c r="Y76" s="2"/>
      <c r="Z76" s="2" t="s">
        <v>47</v>
      </c>
      <c r="AA76" s="18" t="s">
        <v>41</v>
      </c>
      <c r="AB76" s="363">
        <v>0.73</v>
      </c>
      <c r="AC76" s="363"/>
      <c r="AD76" s="363"/>
      <c r="AE76" s="110" t="s">
        <v>87</v>
      </c>
      <c r="AF76" s="110"/>
      <c r="AG76" s="2"/>
      <c r="AH76" s="2"/>
      <c r="AI76" s="2" t="s">
        <v>45</v>
      </c>
      <c r="AJ76" s="106" t="s">
        <v>41</v>
      </c>
      <c r="AK76" s="373">
        <f>K76*P76*U76*AB76</f>
        <v>182.5</v>
      </c>
      <c r="AL76" s="373"/>
      <c r="AM76" s="373"/>
      <c r="AN76" s="373"/>
      <c r="AO76" s="2"/>
      <c r="AP76" s="2"/>
      <c r="AQ76" s="2"/>
      <c r="AR76" s="107" t="s">
        <v>41</v>
      </c>
      <c r="AS76" s="479">
        <f>AK76</f>
        <v>182.5</v>
      </c>
      <c r="AT76" s="479"/>
      <c r="AU76" s="479"/>
      <c r="AV76" s="480"/>
    </row>
    <row r="77" spans="1:48" ht="12.75">
      <c r="A77" s="2"/>
      <c r="B77" s="2"/>
      <c r="C77" s="2"/>
      <c r="D77" s="2"/>
      <c r="E77" s="2"/>
      <c r="F77" s="2"/>
      <c r="G77" s="2"/>
      <c r="H77" s="2"/>
      <c r="I77" s="2"/>
      <c r="J77" s="61"/>
      <c r="K77" s="66"/>
      <c r="L77" s="38"/>
      <c r="M77" s="38"/>
      <c r="N77" s="38"/>
      <c r="O77" s="38"/>
      <c r="P77" s="38"/>
      <c r="Q77" s="38"/>
      <c r="R77" s="67"/>
      <c r="S77" s="67"/>
      <c r="T77" s="67"/>
      <c r="U77" s="67"/>
      <c r="V77" s="38"/>
      <c r="W77" s="38"/>
      <c r="X77" s="38"/>
      <c r="Y77" s="38"/>
      <c r="Z77" s="38"/>
      <c r="AA77" s="38"/>
      <c r="AB77" s="175"/>
      <c r="AC77" s="38"/>
      <c r="AD77" s="38"/>
      <c r="AE77" s="38"/>
      <c r="AF77" s="38"/>
      <c r="AG77" s="38"/>
      <c r="AH77" s="38"/>
      <c r="AI77" s="38"/>
      <c r="AJ77" s="38"/>
      <c r="AK77" s="38"/>
      <c r="AL77" s="38"/>
      <c r="AM77" s="38"/>
      <c r="AN77" s="38"/>
      <c r="AO77" s="38"/>
      <c r="AP77" s="38"/>
      <c r="AQ77" s="38"/>
      <c r="AR77" s="38"/>
      <c r="AS77" s="38"/>
      <c r="AT77" s="38"/>
      <c r="AU77" s="38"/>
      <c r="AV77" s="57"/>
    </row>
    <row r="78" spans="1:22" ht="13.5" thickBot="1">
      <c r="A78" s="2"/>
      <c r="B78" s="2"/>
      <c r="C78" s="2"/>
      <c r="D78" s="2"/>
      <c r="E78" s="2"/>
      <c r="F78" s="2"/>
      <c r="G78" s="2"/>
      <c r="H78" s="2"/>
      <c r="I78" s="2"/>
      <c r="J78" s="2"/>
      <c r="K78" s="68"/>
      <c r="L78" s="2"/>
      <c r="M78" s="2"/>
      <c r="N78" s="2"/>
      <c r="O78" s="2"/>
      <c r="P78" s="2"/>
      <c r="Q78" s="2"/>
      <c r="R78" s="42"/>
      <c r="S78" s="42"/>
      <c r="T78" s="42"/>
      <c r="U78" s="42"/>
      <c r="V78" s="2"/>
    </row>
    <row r="79" spans="1:48" ht="15.75" thickBot="1">
      <c r="A79" s="2"/>
      <c r="B79" s="2"/>
      <c r="C79" s="2"/>
      <c r="D79" s="2"/>
      <c r="E79" s="2"/>
      <c r="F79" s="2"/>
      <c r="G79" s="2"/>
      <c r="H79" s="2"/>
      <c r="I79" s="2"/>
      <c r="S79" s="35"/>
      <c r="V79" s="83"/>
      <c r="AP79" s="84" t="s">
        <v>100</v>
      </c>
      <c r="AQ79" s="418">
        <f>AS51+AS56+AS61+AS66+AS71+AS76</f>
        <v>9000</v>
      </c>
      <c r="AR79" s="419"/>
      <c r="AS79" s="419"/>
      <c r="AT79" s="419"/>
      <c r="AU79" s="419"/>
      <c r="AV79" s="420"/>
    </row>
    <row r="80" spans="1:48" ht="17.25">
      <c r="A80" s="2"/>
      <c r="B80" s="2"/>
      <c r="C80" s="2"/>
      <c r="D80" s="2"/>
      <c r="E80" s="2"/>
      <c r="F80" s="2"/>
      <c r="G80" s="2"/>
      <c r="H80" s="2"/>
      <c r="I80" s="2"/>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row>
    <row r="81" spans="1:48" ht="12.75">
      <c r="A81" s="2"/>
      <c r="B81" s="2"/>
      <c r="C81" s="2"/>
      <c r="D81" s="2"/>
      <c r="E81" s="2"/>
      <c r="F81" s="2"/>
      <c r="G81" s="2"/>
      <c r="H81" s="2"/>
      <c r="I81" s="2"/>
      <c r="J81" s="408"/>
      <c r="K81" s="408"/>
      <c r="L81" s="408"/>
      <c r="M81" s="408"/>
      <c r="N81" s="408"/>
      <c r="O81" s="408"/>
      <c r="P81" s="408"/>
      <c r="Q81" s="408"/>
      <c r="R81" s="408"/>
      <c r="S81" s="408"/>
      <c r="T81" s="408"/>
      <c r="U81" s="408"/>
      <c r="V81" s="408"/>
      <c r="W81" s="408"/>
      <c r="X81" s="408"/>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1:48" ht="12.75">
      <c r="A82" s="2"/>
      <c r="B82" s="2"/>
      <c r="C82" s="2"/>
      <c r="D82" s="2"/>
      <c r="E82" s="2"/>
      <c r="F82" s="2"/>
      <c r="G82" s="2"/>
      <c r="H82" s="2"/>
      <c r="I82" s="2"/>
      <c r="J82" s="21"/>
      <c r="K82" s="21"/>
      <c r="L82" s="21"/>
      <c r="M82" s="21"/>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1:48" ht="12.75">
      <c r="A83" s="2"/>
      <c r="B83" s="2"/>
      <c r="C83" s="2"/>
      <c r="D83" s="2"/>
      <c r="E83" s="2"/>
      <c r="F83" s="2"/>
      <c r="G83" s="2"/>
      <c r="H83" s="2"/>
      <c r="I83" s="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1:48" ht="12.75">
      <c r="A84" s="2"/>
      <c r="B84" s="2"/>
      <c r="C84" s="2"/>
      <c r="D84" s="2"/>
      <c r="E84" s="2"/>
      <c r="F84" s="2"/>
      <c r="G84" s="2"/>
      <c r="H84" s="2"/>
      <c r="I84" s="2"/>
      <c r="J84" s="22"/>
      <c r="K84" s="29"/>
      <c r="L84" s="29"/>
      <c r="M84" s="16"/>
      <c r="N84" s="22"/>
      <c r="O84" s="22"/>
      <c r="P84" s="29"/>
      <c r="Q84" s="29"/>
      <c r="R84" s="22"/>
      <c r="S84" s="22"/>
      <c r="T84" s="118"/>
      <c r="U84" s="29"/>
      <c r="V84" s="29"/>
      <c r="W84" s="22"/>
      <c r="X84" s="22"/>
      <c r="Y84" s="22"/>
      <c r="Z84" s="22"/>
      <c r="AA84" s="197"/>
      <c r="AB84" s="204"/>
      <c r="AC84" s="204"/>
      <c r="AD84" s="204"/>
      <c r="AE84" s="200"/>
      <c r="AF84" s="200"/>
      <c r="AG84" s="22"/>
      <c r="AH84" s="22"/>
      <c r="AI84" s="22"/>
      <c r="AJ84" s="124"/>
      <c r="AK84" s="205"/>
      <c r="AL84" s="205"/>
      <c r="AM84" s="205"/>
      <c r="AN84" s="205"/>
      <c r="AO84" s="22"/>
      <c r="AP84" s="22"/>
      <c r="AQ84" s="22"/>
      <c r="AR84" s="124"/>
      <c r="AS84" s="469"/>
      <c r="AT84" s="469"/>
      <c r="AU84" s="469"/>
      <c r="AV84" s="469"/>
    </row>
    <row r="85" spans="1:48" ht="12.75">
      <c r="A85" s="2"/>
      <c r="B85" s="2"/>
      <c r="C85" s="2"/>
      <c r="D85" s="2"/>
      <c r="E85" s="2"/>
      <c r="F85" s="2"/>
      <c r="G85" s="2"/>
      <c r="H85" s="2"/>
      <c r="I85" s="2"/>
      <c r="J85" s="22"/>
      <c r="K85" s="25"/>
      <c r="L85" s="16"/>
      <c r="M85" s="16"/>
      <c r="N85" s="16"/>
      <c r="O85" s="16"/>
      <c r="P85" s="16"/>
      <c r="Q85" s="16"/>
      <c r="R85" s="16"/>
      <c r="S85" s="201"/>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03"/>
      <c r="AT85" s="203"/>
      <c r="AU85" s="203"/>
      <c r="AV85" s="203"/>
    </row>
    <row r="86" spans="1:48" ht="12.75">
      <c r="A86" s="2"/>
      <c r="B86" s="2"/>
      <c r="C86" s="2"/>
      <c r="D86" s="2"/>
      <c r="E86" s="2"/>
      <c r="F86" s="2"/>
      <c r="G86" s="2"/>
      <c r="H86" s="2"/>
      <c r="I86" s="2"/>
      <c r="J86" s="22"/>
      <c r="K86" s="25"/>
      <c r="L86" s="16"/>
      <c r="M86" s="16"/>
      <c r="N86" s="16"/>
      <c r="O86" s="16"/>
      <c r="P86" s="16"/>
      <c r="Q86" s="16"/>
      <c r="R86" s="16"/>
      <c r="S86" s="201"/>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03"/>
      <c r="AT86" s="203"/>
      <c r="AU86" s="203"/>
      <c r="AV86" s="203"/>
    </row>
    <row r="87" spans="1:48" ht="12.75">
      <c r="A87" s="2"/>
      <c r="B87" s="2"/>
      <c r="C87" s="2"/>
      <c r="D87" s="2"/>
      <c r="E87" s="2"/>
      <c r="F87" s="2"/>
      <c r="G87" s="2"/>
      <c r="H87" s="2"/>
      <c r="I87" s="2"/>
      <c r="J87" s="21"/>
      <c r="K87" s="21"/>
      <c r="L87" s="206"/>
      <c r="M87" s="206"/>
      <c r="N87" s="206"/>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03"/>
      <c r="AT87" s="203"/>
      <c r="AU87" s="203"/>
      <c r="AV87" s="203"/>
    </row>
    <row r="88" spans="1:48" ht="12.75">
      <c r="A88" s="2"/>
      <c r="B88" s="2"/>
      <c r="C88" s="2"/>
      <c r="D88" s="2"/>
      <c r="E88" s="2"/>
      <c r="F88" s="2"/>
      <c r="G88" s="2"/>
      <c r="H88" s="2"/>
      <c r="I88" s="2"/>
      <c r="J88" s="22"/>
      <c r="K88" s="22"/>
      <c r="L88" s="22"/>
      <c r="M88" s="22"/>
      <c r="N88" s="22"/>
      <c r="O88" s="20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03"/>
      <c r="AT88" s="203"/>
      <c r="AU88" s="203"/>
      <c r="AV88" s="203"/>
    </row>
    <row r="89" spans="1:48" ht="12.75">
      <c r="A89" s="2"/>
      <c r="B89" s="2"/>
      <c r="C89" s="2"/>
      <c r="D89" s="2"/>
      <c r="E89" s="2"/>
      <c r="F89" s="2"/>
      <c r="G89" s="2"/>
      <c r="H89" s="2"/>
      <c r="I89" s="2"/>
      <c r="J89" s="22"/>
      <c r="K89" s="29"/>
      <c r="L89" s="29"/>
      <c r="M89" s="16"/>
      <c r="N89" s="22"/>
      <c r="O89" s="22"/>
      <c r="P89" s="29"/>
      <c r="Q89" s="29"/>
      <c r="R89" s="22"/>
      <c r="S89" s="22"/>
      <c r="T89" s="118"/>
      <c r="U89" s="29"/>
      <c r="V89" s="29"/>
      <c r="W89" s="22"/>
      <c r="X89" s="22"/>
      <c r="Y89" s="22"/>
      <c r="Z89" s="22"/>
      <c r="AA89" s="197"/>
      <c r="AB89" s="204"/>
      <c r="AC89" s="204"/>
      <c r="AD89" s="204"/>
      <c r="AE89" s="200"/>
      <c r="AF89" s="200"/>
      <c r="AG89" s="22"/>
      <c r="AH89" s="22"/>
      <c r="AI89" s="22"/>
      <c r="AJ89" s="124"/>
      <c r="AK89" s="205"/>
      <c r="AL89" s="205"/>
      <c r="AM89" s="205"/>
      <c r="AN89" s="205"/>
      <c r="AO89" s="22"/>
      <c r="AP89" s="22"/>
      <c r="AQ89" s="22"/>
      <c r="AR89" s="124"/>
      <c r="AS89" s="469"/>
      <c r="AT89" s="469"/>
      <c r="AU89" s="469"/>
      <c r="AV89" s="469"/>
    </row>
    <row r="90" spans="1:48" ht="12.75">
      <c r="A90" s="2"/>
      <c r="B90" s="2"/>
      <c r="C90" s="2"/>
      <c r="D90" s="2"/>
      <c r="E90" s="2"/>
      <c r="F90" s="2"/>
      <c r="G90" s="2"/>
      <c r="H90" s="2"/>
      <c r="I90" s="2"/>
      <c r="J90" s="22"/>
      <c r="K90" s="25"/>
      <c r="L90" s="16"/>
      <c r="M90" s="16"/>
      <c r="N90" s="16"/>
      <c r="O90" s="16"/>
      <c r="P90" s="16"/>
      <c r="Q90" s="16"/>
      <c r="R90" s="16"/>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03"/>
      <c r="AT90" s="203"/>
      <c r="AU90" s="203"/>
      <c r="AV90" s="203"/>
    </row>
    <row r="91" spans="1:48" ht="12.75">
      <c r="A91" s="2"/>
      <c r="B91" s="2"/>
      <c r="C91" s="2"/>
      <c r="D91" s="2"/>
      <c r="E91" s="2"/>
      <c r="F91" s="2"/>
      <c r="G91" s="2"/>
      <c r="H91" s="2"/>
      <c r="I91" s="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row>
    <row r="92" spans="10:48" ht="12.75">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row>
    <row r="93" spans="10:48" ht="12.75">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row>
    <row r="94" spans="10:48" ht="12.75">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row>
    <row r="95" spans="10:48" ht="12.75">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sheetData>
  <sheetProtection/>
  <mergeCells count="63">
    <mergeCell ref="J47:AV47"/>
    <mergeCell ref="AS76:AV76"/>
    <mergeCell ref="AK61:AN61"/>
    <mergeCell ref="AS56:AV56"/>
    <mergeCell ref="G39:H39"/>
    <mergeCell ref="D35:E35"/>
    <mergeCell ref="K76:L76"/>
    <mergeCell ref="D39:E39"/>
    <mergeCell ref="AS66:AV66"/>
    <mergeCell ref="K71:L71"/>
    <mergeCell ref="J48:X48"/>
    <mergeCell ref="A1:I1"/>
    <mergeCell ref="A33:B33"/>
    <mergeCell ref="A34:B34"/>
    <mergeCell ref="A32:C32"/>
    <mergeCell ref="D32:F32"/>
    <mergeCell ref="G32:I32"/>
    <mergeCell ref="D33:E33"/>
    <mergeCell ref="P66:Q66"/>
    <mergeCell ref="K61:L61"/>
    <mergeCell ref="AS51:AV51"/>
    <mergeCell ref="AS71:AV71"/>
    <mergeCell ref="U66:V66"/>
    <mergeCell ref="AB66:AD66"/>
    <mergeCell ref="AK66:AN66"/>
    <mergeCell ref="AS61:AV61"/>
    <mergeCell ref="J64:X64"/>
    <mergeCell ref="G33:H33"/>
    <mergeCell ref="A35:B35"/>
    <mergeCell ref="A37:B37"/>
    <mergeCell ref="G37:H37"/>
    <mergeCell ref="G35:H35"/>
    <mergeCell ref="D37:E37"/>
    <mergeCell ref="D34:E34"/>
    <mergeCell ref="A39:B39"/>
    <mergeCell ref="G34:H34"/>
    <mergeCell ref="U71:V71"/>
    <mergeCell ref="AB71:AD71"/>
    <mergeCell ref="AK71:AN71"/>
    <mergeCell ref="U76:V76"/>
    <mergeCell ref="P61:Q61"/>
    <mergeCell ref="U61:V61"/>
    <mergeCell ref="AB61:AD61"/>
    <mergeCell ref="P76:Q76"/>
    <mergeCell ref="AB76:AD76"/>
    <mergeCell ref="AK76:AN76"/>
    <mergeCell ref="K66:L66"/>
    <mergeCell ref="AS84:AV84"/>
    <mergeCell ref="AS89:AV89"/>
    <mergeCell ref="P56:Q56"/>
    <mergeCell ref="P71:Q71"/>
    <mergeCell ref="J80:AV80"/>
    <mergeCell ref="J81:X81"/>
    <mergeCell ref="AB56:AD56"/>
    <mergeCell ref="AK56:AN56"/>
    <mergeCell ref="AQ79:AV79"/>
    <mergeCell ref="AK51:AN51"/>
    <mergeCell ref="K56:L56"/>
    <mergeCell ref="K51:L51"/>
    <mergeCell ref="P51:Q51"/>
    <mergeCell ref="U51:V51"/>
    <mergeCell ref="AB51:AD51"/>
    <mergeCell ref="U56:V56"/>
  </mergeCells>
  <printOptions horizontalCentered="1"/>
  <pageMargins left="0.5" right="0.5" top="0.5" bottom="0.5" header="0.5" footer="0.5"/>
  <pageSetup horizontalDpi="600" verticalDpi="600" orientation="portrait" scale="85" r:id="rId1"/>
  <headerFooter alignWithMargins="0">
    <oddFooter>&amp;CBusiness Folder (Blue) &gt; Budgeting Folder
© 2013  Western Dairyland E.O.C., Inc.</oddFooter>
  </headerFooter>
  <rowBreaks count="1" manualBreakCount="1">
    <brk id="46" max="47" man="1"/>
  </rowBreaks>
  <colBreaks count="1" manualBreakCount="1">
    <brk id="9" max="129" man="1"/>
  </colBreaks>
</worksheet>
</file>

<file path=xl/worksheets/sheet7.xml><?xml version="1.0" encoding="utf-8"?>
<worksheet xmlns="http://schemas.openxmlformats.org/spreadsheetml/2006/main" xmlns:r="http://schemas.openxmlformats.org/officeDocument/2006/relationships">
  <dimension ref="A1:AV94"/>
  <sheetViews>
    <sheetView zoomScalePageLayoutView="0" workbookViewId="0" topLeftCell="A1">
      <selection activeCell="AB33" sqref="AB33"/>
    </sheetView>
  </sheetViews>
  <sheetFormatPr defaultColWidth="9.140625" defaultRowHeight="12.75"/>
  <cols>
    <col min="1" max="1" width="11.00390625" style="0" customWidth="1"/>
    <col min="3" max="3" width="14.140625" style="0" bestFit="1" customWidth="1"/>
    <col min="4" max="4" width="11.00390625" style="0" customWidth="1"/>
    <col min="6" max="6" width="14.140625" style="0" bestFit="1" customWidth="1"/>
    <col min="7" max="7" width="11.00390625" style="0" customWidth="1"/>
    <col min="9" max="9" width="14.421875" style="0" bestFit="1" customWidth="1"/>
    <col min="11" max="72" width="2.7109375" style="0" customWidth="1"/>
  </cols>
  <sheetData>
    <row r="1" spans="1:9" ht="17.25">
      <c r="A1" s="478" t="s">
        <v>284</v>
      </c>
      <c r="B1" s="388"/>
      <c r="C1" s="388"/>
      <c r="D1" s="388"/>
      <c r="E1" s="388"/>
      <c r="F1" s="388"/>
      <c r="G1" s="388"/>
      <c r="H1" s="388"/>
      <c r="I1" s="388"/>
    </row>
    <row r="2" spans="1:20" ht="12.75">
      <c r="A2" s="7"/>
      <c r="B2" s="7"/>
      <c r="C2" s="7"/>
      <c r="D2" s="7"/>
      <c r="E2" s="7"/>
      <c r="F2" s="7"/>
      <c r="G2" s="7"/>
      <c r="H2" s="7"/>
      <c r="I2" s="7"/>
      <c r="K2" s="495" t="s">
        <v>104</v>
      </c>
      <c r="L2" s="496"/>
      <c r="M2" s="496"/>
      <c r="N2" s="496"/>
      <c r="O2" s="496"/>
      <c r="P2" s="496"/>
      <c r="Q2" s="496"/>
      <c r="R2" s="496"/>
      <c r="S2" s="496"/>
      <c r="T2" s="496"/>
    </row>
    <row r="3" spans="1:9" ht="12.75">
      <c r="A3" s="15" t="s">
        <v>78</v>
      </c>
      <c r="B3" s="4"/>
      <c r="C3" s="4"/>
      <c r="D3" s="4"/>
      <c r="E3" s="4"/>
      <c r="F3" s="4"/>
      <c r="G3" s="151" t="s">
        <v>79</v>
      </c>
      <c r="H3" s="4"/>
      <c r="I3" s="4"/>
    </row>
    <row r="4" spans="1:9" ht="12.75">
      <c r="A4" s="7"/>
      <c r="B4" s="7"/>
      <c r="C4" s="7"/>
      <c r="D4" s="7"/>
      <c r="E4" s="7"/>
      <c r="F4" s="7"/>
      <c r="G4" s="7"/>
      <c r="H4" s="7"/>
      <c r="I4" s="7"/>
    </row>
    <row r="5" spans="1:9" ht="13.5">
      <c r="A5" s="82" t="s">
        <v>272</v>
      </c>
      <c r="B5" s="7"/>
      <c r="C5" s="7"/>
      <c r="D5" s="7"/>
      <c r="E5" s="7"/>
      <c r="F5" s="7"/>
      <c r="G5" s="7"/>
      <c r="H5" s="7"/>
      <c r="I5" s="7"/>
    </row>
    <row r="6" spans="1:9" ht="12.75">
      <c r="A6" s="7"/>
      <c r="B6" s="7" t="s">
        <v>273</v>
      </c>
      <c r="C6" s="7"/>
      <c r="D6" s="7"/>
      <c r="E6" s="7"/>
      <c r="H6" s="120" t="s">
        <v>41</v>
      </c>
      <c r="I6" s="176">
        <f>BlankBudget!AO25</f>
        <v>0</v>
      </c>
    </row>
    <row r="7" spans="1:9" ht="4.5" customHeight="1">
      <c r="A7" s="7"/>
      <c r="B7" s="7"/>
      <c r="C7" s="7"/>
      <c r="D7" s="7"/>
      <c r="E7" s="7"/>
      <c r="H7" s="8"/>
      <c r="I7" s="308"/>
    </row>
    <row r="8" spans="1:9" ht="12.75">
      <c r="A8" s="7"/>
      <c r="B8" s="7" t="s">
        <v>274</v>
      </c>
      <c r="C8" s="7"/>
      <c r="D8" s="7"/>
      <c r="E8" s="7"/>
      <c r="H8" s="120" t="s">
        <v>41</v>
      </c>
      <c r="I8" s="176">
        <f>BlankBudget!AO61</f>
        <v>0</v>
      </c>
    </row>
    <row r="9" spans="1:9" ht="4.5" customHeight="1">
      <c r="A9" s="7"/>
      <c r="B9" s="7"/>
      <c r="C9" s="7"/>
      <c r="D9" s="7"/>
      <c r="E9" s="7"/>
      <c r="H9" s="8"/>
      <c r="I9" s="176"/>
    </row>
    <row r="10" spans="2:9" ht="12.75">
      <c r="B10" t="s">
        <v>275</v>
      </c>
      <c r="H10" s="120" t="s">
        <v>41</v>
      </c>
      <c r="I10" s="176">
        <f>BlankBudget!AO72</f>
        <v>0</v>
      </c>
    </row>
    <row r="11" ht="4.5" customHeight="1" thickBot="1">
      <c r="I11" s="309"/>
    </row>
    <row r="12" spans="1:9" ht="14.25" thickBot="1">
      <c r="A12" s="7"/>
      <c r="B12" s="7"/>
      <c r="C12" s="7"/>
      <c r="D12" s="7"/>
      <c r="E12" s="7"/>
      <c r="H12" s="161" t="s">
        <v>80</v>
      </c>
      <c r="I12" s="177">
        <f>I6+I8+I10</f>
        <v>0</v>
      </c>
    </row>
    <row r="13" spans="1:9" ht="12.75">
      <c r="A13" s="7"/>
      <c r="B13" s="7"/>
      <c r="C13" s="7"/>
      <c r="D13" s="7"/>
      <c r="E13" s="7"/>
      <c r="H13" s="7"/>
      <c r="I13" s="7"/>
    </row>
    <row r="14" spans="1:9" ht="13.5">
      <c r="A14" s="82" t="s">
        <v>276</v>
      </c>
      <c r="B14" s="7"/>
      <c r="C14" s="7"/>
      <c r="D14" s="7"/>
      <c r="E14" s="7"/>
      <c r="H14" s="7"/>
      <c r="I14" s="7"/>
    </row>
    <row r="15" spans="1:9" ht="12.75">
      <c r="A15" s="8"/>
      <c r="B15" s="7" t="s">
        <v>277</v>
      </c>
      <c r="C15" s="7"/>
      <c r="E15" s="7"/>
      <c r="H15" s="8" t="s">
        <v>41</v>
      </c>
      <c r="I15" s="176">
        <f>BlankBudget!AO96</f>
        <v>0</v>
      </c>
    </row>
    <row r="16" spans="1:9" ht="4.5" customHeight="1">
      <c r="A16" s="7"/>
      <c r="B16" s="7"/>
      <c r="C16" s="7"/>
      <c r="D16" s="7"/>
      <c r="E16" s="7"/>
      <c r="H16" s="8"/>
      <c r="I16" s="309"/>
    </row>
    <row r="17" spans="1:9" ht="12.75">
      <c r="A17" s="8"/>
      <c r="B17" s="7" t="s">
        <v>278</v>
      </c>
      <c r="C17" s="7"/>
      <c r="E17" s="7"/>
      <c r="H17" s="8" t="s">
        <v>41</v>
      </c>
      <c r="I17" s="176">
        <f>BlankBudget!AO128</f>
        <v>0</v>
      </c>
    </row>
    <row r="18" spans="1:9" ht="4.5" customHeight="1">
      <c r="A18" s="7"/>
      <c r="B18" s="7"/>
      <c r="C18" s="7"/>
      <c r="D18" s="7"/>
      <c r="E18" s="7"/>
      <c r="H18" s="8"/>
      <c r="I18" s="309"/>
    </row>
    <row r="19" spans="1:9" ht="12.75">
      <c r="A19" s="7"/>
      <c r="B19" s="7" t="s">
        <v>279</v>
      </c>
      <c r="C19" s="7"/>
      <c r="E19" s="7"/>
      <c r="H19" s="8" t="s">
        <v>41</v>
      </c>
      <c r="I19" s="176">
        <f>BlankBudget!AO195</f>
        <v>0</v>
      </c>
    </row>
    <row r="20" spans="1:9" ht="4.5" customHeight="1" thickBot="1">
      <c r="A20" s="7"/>
      <c r="B20" s="7"/>
      <c r="C20" s="7"/>
      <c r="D20" s="7"/>
      <c r="E20" s="7"/>
      <c r="H20" s="8"/>
      <c r="I20" s="309"/>
    </row>
    <row r="21" spans="1:9" ht="14.25" thickBot="1">
      <c r="A21" s="7"/>
      <c r="B21" s="15"/>
      <c r="C21" s="7"/>
      <c r="D21" s="7"/>
      <c r="E21" s="7"/>
      <c r="H21" s="161" t="s">
        <v>81</v>
      </c>
      <c r="I21" s="177">
        <f>I15+I17+I19</f>
        <v>0</v>
      </c>
    </row>
    <row r="23" spans="2:9" ht="14.25" thickBot="1">
      <c r="B23" s="34"/>
      <c r="C23" s="7"/>
      <c r="D23" s="7"/>
      <c r="E23" s="7"/>
      <c r="H23" s="165" t="s">
        <v>82</v>
      </c>
      <c r="I23" s="321">
        <f>I12-I21</f>
        <v>0</v>
      </c>
    </row>
    <row r="24" ht="13.5" thickTop="1"/>
    <row r="25" spans="1:8" ht="13.5">
      <c r="A25" s="82" t="s">
        <v>280</v>
      </c>
      <c r="B25" s="7"/>
      <c r="C25" s="7"/>
      <c r="D25" s="7"/>
      <c r="E25" s="7"/>
      <c r="F25" s="1"/>
      <c r="G25" s="7"/>
      <c r="H25" s="7"/>
    </row>
    <row r="26" spans="1:9" ht="12.75">
      <c r="A26" s="7"/>
      <c r="B26" s="7" t="s">
        <v>281</v>
      </c>
      <c r="C26" s="7"/>
      <c r="D26" s="7"/>
      <c r="E26" s="7"/>
      <c r="F26" s="7"/>
      <c r="H26" s="120" t="s">
        <v>41</v>
      </c>
      <c r="I26" s="176">
        <f>BlankBudget!AO237</f>
        <v>0</v>
      </c>
    </row>
    <row r="27" spans="1:9" ht="4.5" customHeight="1">
      <c r="A27" s="7"/>
      <c r="B27" s="7"/>
      <c r="C27" s="7"/>
      <c r="D27" s="7"/>
      <c r="E27" s="7"/>
      <c r="F27" s="7"/>
      <c r="H27" s="8"/>
      <c r="I27" s="309"/>
    </row>
    <row r="28" spans="1:9" ht="12.75">
      <c r="A28" s="7"/>
      <c r="B28" s="7" t="s">
        <v>282</v>
      </c>
      <c r="C28" s="7"/>
      <c r="D28" s="7"/>
      <c r="E28" s="7"/>
      <c r="F28" s="7"/>
      <c r="H28" s="120" t="s">
        <v>41</v>
      </c>
      <c r="I28" s="176">
        <f>BlankBudget!AO279</f>
        <v>0</v>
      </c>
    </row>
    <row r="29" spans="1:9" ht="13.5" thickBot="1">
      <c r="A29" s="7"/>
      <c r="B29" s="7"/>
      <c r="C29" s="7"/>
      <c r="D29" s="7"/>
      <c r="E29" s="7"/>
      <c r="F29" s="7"/>
      <c r="G29" s="7"/>
      <c r="H29" s="7"/>
      <c r="I29" s="309"/>
    </row>
    <row r="30" spans="1:9" ht="14.25" thickBot="1">
      <c r="A30" s="7"/>
      <c r="B30" s="1"/>
      <c r="C30" s="7"/>
      <c r="D30" s="7"/>
      <c r="E30" s="7"/>
      <c r="F30" s="7"/>
      <c r="H30" s="161" t="s">
        <v>83</v>
      </c>
      <c r="I30" s="177">
        <f>I26+I28</f>
        <v>0</v>
      </c>
    </row>
    <row r="31" ht="13.5" thickBot="1"/>
    <row r="32" spans="1:9" ht="13.5" thickBot="1">
      <c r="A32" s="481" t="s">
        <v>1</v>
      </c>
      <c r="B32" s="482"/>
      <c r="C32" s="483"/>
      <c r="D32" s="482" t="s">
        <v>0</v>
      </c>
      <c r="E32" s="482"/>
      <c r="F32" s="482"/>
      <c r="G32" s="484" t="s">
        <v>2</v>
      </c>
      <c r="H32" s="485"/>
      <c r="I32" s="486"/>
    </row>
    <row r="33" spans="1:9" ht="14.25" customHeight="1" thickBot="1">
      <c r="A33" s="472" t="s">
        <v>18</v>
      </c>
      <c r="B33" s="473"/>
      <c r="C33" s="178">
        <f>I6</f>
        <v>0</v>
      </c>
      <c r="D33" s="472" t="s">
        <v>18</v>
      </c>
      <c r="E33" s="473"/>
      <c r="F33" s="178">
        <f>I6</f>
        <v>0</v>
      </c>
      <c r="G33" s="472" t="s">
        <v>18</v>
      </c>
      <c r="H33" s="473"/>
      <c r="I33" s="178">
        <f>I6</f>
        <v>0</v>
      </c>
    </row>
    <row r="34" spans="1:9" ht="14.25" customHeight="1">
      <c r="A34" s="474" t="s">
        <v>3</v>
      </c>
      <c r="B34" s="475"/>
      <c r="C34" s="178">
        <v>0</v>
      </c>
      <c r="D34" s="474" t="s">
        <v>3</v>
      </c>
      <c r="E34" s="475"/>
      <c r="F34" s="178">
        <f>I8</f>
        <v>0</v>
      </c>
      <c r="G34" s="474" t="s">
        <v>3</v>
      </c>
      <c r="H34" s="475"/>
      <c r="I34" s="179">
        <f>AQ78</f>
        <v>0</v>
      </c>
    </row>
    <row r="35" spans="1:9" ht="14.25" customHeight="1">
      <c r="A35" s="474" t="s">
        <v>19</v>
      </c>
      <c r="B35" s="475"/>
      <c r="C35" s="179">
        <f>I10</f>
        <v>0</v>
      </c>
      <c r="D35" s="474" t="s">
        <v>19</v>
      </c>
      <c r="E35" s="475"/>
      <c r="F35" s="179">
        <f>I10</f>
        <v>0</v>
      </c>
      <c r="G35" s="474" t="s">
        <v>19</v>
      </c>
      <c r="H35" s="475"/>
      <c r="I35" s="179">
        <f>I10</f>
        <v>0</v>
      </c>
    </row>
    <row r="36" spans="1:9" ht="14.25" customHeight="1">
      <c r="A36" s="174"/>
      <c r="B36" s="106"/>
      <c r="C36" s="40"/>
      <c r="D36" s="174"/>
      <c r="E36" s="106"/>
      <c r="F36" s="207"/>
      <c r="G36" s="174"/>
      <c r="H36" s="106"/>
      <c r="I36" s="207"/>
    </row>
    <row r="37" spans="1:9" ht="14.25" customHeight="1">
      <c r="A37" s="474" t="s">
        <v>84</v>
      </c>
      <c r="B37" s="475"/>
      <c r="C37" s="180">
        <f>I21</f>
        <v>0</v>
      </c>
      <c r="D37" s="474" t="s">
        <v>4</v>
      </c>
      <c r="E37" s="475"/>
      <c r="F37" s="180">
        <f>I21</f>
        <v>0</v>
      </c>
      <c r="G37" s="474" t="s">
        <v>4</v>
      </c>
      <c r="H37" s="475"/>
      <c r="I37" s="180">
        <f>I21</f>
        <v>0</v>
      </c>
    </row>
    <row r="38" spans="1:9" ht="14.25" customHeight="1">
      <c r="A38" s="174"/>
      <c r="B38" s="106"/>
      <c r="C38" s="40"/>
      <c r="D38" s="174"/>
      <c r="E38" s="106"/>
      <c r="F38" s="207"/>
      <c r="G38" s="174"/>
      <c r="H38" s="106"/>
      <c r="I38" s="207"/>
    </row>
    <row r="39" spans="1:9" ht="14.25" customHeight="1">
      <c r="A39" s="476" t="s">
        <v>85</v>
      </c>
      <c r="B39" s="477"/>
      <c r="C39" s="181">
        <f>I30</f>
        <v>0</v>
      </c>
      <c r="D39" s="476" t="s">
        <v>5</v>
      </c>
      <c r="E39" s="477"/>
      <c r="F39" s="181">
        <f>I30</f>
        <v>0</v>
      </c>
      <c r="G39" s="476" t="s">
        <v>5</v>
      </c>
      <c r="H39" s="477"/>
      <c r="I39" s="181">
        <f>I30</f>
        <v>0</v>
      </c>
    </row>
    <row r="40" spans="1:9" ht="14.25" customHeight="1">
      <c r="A40" s="39"/>
      <c r="B40" s="9"/>
      <c r="C40" s="40"/>
      <c r="D40" s="39"/>
      <c r="E40" s="9"/>
      <c r="F40" s="207"/>
      <c r="G40" s="39"/>
      <c r="H40" s="9"/>
      <c r="I40" s="207"/>
    </row>
    <row r="41" spans="1:9" ht="14.25" customHeight="1">
      <c r="A41" s="17"/>
      <c r="B41" s="23" t="s">
        <v>6</v>
      </c>
      <c r="C41" s="182">
        <f>C33+C34+C35-C37-C39</f>
        <v>0</v>
      </c>
      <c r="D41" s="17"/>
      <c r="E41" s="23" t="s">
        <v>6</v>
      </c>
      <c r="F41" s="182">
        <f>F33+F34+F35-F37-F39</f>
        <v>0</v>
      </c>
      <c r="G41" s="17"/>
      <c r="H41" s="23" t="s">
        <v>6</v>
      </c>
      <c r="I41" s="182">
        <f>I33+I34+I35-I37-I39</f>
        <v>0</v>
      </c>
    </row>
    <row r="42" spans="1:9" ht="14.25" customHeight="1">
      <c r="A42" s="17"/>
      <c r="B42" s="2"/>
      <c r="C42" s="40"/>
      <c r="D42" s="17"/>
      <c r="E42" s="2"/>
      <c r="F42" s="207"/>
      <c r="G42" s="17"/>
      <c r="H42" s="2"/>
      <c r="I42" s="207"/>
    </row>
    <row r="43" spans="1:9" ht="14.25" customHeight="1">
      <c r="A43" s="17"/>
      <c r="B43" s="19" t="s">
        <v>7</v>
      </c>
      <c r="C43" s="183">
        <f>C41*0.17</f>
        <v>0</v>
      </c>
      <c r="D43" s="17"/>
      <c r="E43" s="19" t="s">
        <v>7</v>
      </c>
      <c r="F43" s="183">
        <f>F41*0.17</f>
        <v>0</v>
      </c>
      <c r="G43" s="17"/>
      <c r="H43" s="19" t="s">
        <v>7</v>
      </c>
      <c r="I43" s="183">
        <f>I41*0.17</f>
        <v>0</v>
      </c>
    </row>
    <row r="44" spans="1:9" ht="14.25" customHeight="1" thickBot="1">
      <c r="A44" s="39"/>
      <c r="B44" s="2"/>
      <c r="C44" s="40"/>
      <c r="D44" s="39"/>
      <c r="E44" s="2"/>
      <c r="F44" s="306"/>
      <c r="G44" s="39"/>
      <c r="H44" s="2"/>
      <c r="I44" s="207"/>
    </row>
    <row r="45" spans="1:9" ht="13.5" thickBot="1">
      <c r="A45" s="36"/>
      <c r="B45" s="37" t="s">
        <v>15</v>
      </c>
      <c r="C45" s="184">
        <f>C41-C43</f>
        <v>0</v>
      </c>
      <c r="D45" s="36"/>
      <c r="E45" s="37" t="s">
        <v>15</v>
      </c>
      <c r="F45" s="184">
        <f>F41-F43</f>
        <v>0</v>
      </c>
      <c r="G45" s="36"/>
      <c r="H45" s="37" t="s">
        <v>15</v>
      </c>
      <c r="I45" s="184">
        <f>I41-I43</f>
        <v>0</v>
      </c>
    </row>
    <row r="46" spans="1:48" ht="17.25">
      <c r="A46" s="16"/>
      <c r="B46" s="16"/>
      <c r="C46" s="16"/>
      <c r="D46" s="16"/>
      <c r="E46" s="16"/>
      <c r="F46" s="16"/>
      <c r="G46" s="16"/>
      <c r="H46" s="16"/>
      <c r="I46" s="16"/>
      <c r="J46" s="478" t="s">
        <v>86</v>
      </c>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row>
    <row r="47" spans="1:24" ht="12.75" customHeight="1">
      <c r="A47" s="22"/>
      <c r="B47" s="22"/>
      <c r="C47" s="22"/>
      <c r="D47" s="22"/>
      <c r="E47" s="22"/>
      <c r="F47" s="22"/>
      <c r="G47" s="22"/>
      <c r="H47" s="22"/>
      <c r="I47" s="22"/>
      <c r="J47" s="471" t="s">
        <v>24</v>
      </c>
      <c r="K47" s="471"/>
      <c r="L47" s="471"/>
      <c r="M47" s="471"/>
      <c r="N47" s="471"/>
      <c r="O47" s="471"/>
      <c r="P47" s="471"/>
      <c r="Q47" s="471"/>
      <c r="R47" s="471"/>
      <c r="S47" s="471"/>
      <c r="T47" s="471"/>
      <c r="U47" s="471"/>
      <c r="V47" s="471"/>
      <c r="W47" s="471"/>
      <c r="X47" s="471"/>
    </row>
    <row r="48" spans="1:48" ht="12.75">
      <c r="A48" s="16"/>
      <c r="B48" s="16"/>
      <c r="C48" s="16"/>
      <c r="D48" s="16"/>
      <c r="E48" s="16"/>
      <c r="F48" s="16"/>
      <c r="G48" s="16"/>
      <c r="H48" s="16"/>
      <c r="I48" s="16"/>
      <c r="J48" s="105">
        <v>4</v>
      </c>
      <c r="K48" s="49" t="s">
        <v>10</v>
      </c>
      <c r="L48" s="49"/>
      <c r="M48" s="49"/>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1"/>
    </row>
    <row r="49" spans="1:48" ht="12.75">
      <c r="A49" s="22"/>
      <c r="B49" s="22"/>
      <c r="C49" s="22"/>
      <c r="D49" s="22"/>
      <c r="E49" s="22"/>
      <c r="F49" s="22"/>
      <c r="G49" s="22"/>
      <c r="H49" s="22"/>
      <c r="I49" s="22"/>
      <c r="J49" s="55"/>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53"/>
    </row>
    <row r="50" spans="1:48" ht="13.5" thickBot="1">
      <c r="A50" s="16"/>
      <c r="B50" s="16"/>
      <c r="C50" s="16"/>
      <c r="D50" s="16"/>
      <c r="E50" s="16"/>
      <c r="F50" s="16"/>
      <c r="G50" s="16"/>
      <c r="H50" s="16"/>
      <c r="I50" s="16"/>
      <c r="J50" s="55"/>
      <c r="K50" s="364">
        <f>BlankBudget!C33</f>
        <v>0</v>
      </c>
      <c r="L50" s="364"/>
      <c r="M50" s="16" t="s">
        <v>50</v>
      </c>
      <c r="N50" s="2"/>
      <c r="O50" s="2" t="s">
        <v>47</v>
      </c>
      <c r="P50" s="364">
        <f>BlankBudget!H33</f>
        <v>0</v>
      </c>
      <c r="Q50" s="364"/>
      <c r="R50" s="22" t="s">
        <v>51</v>
      </c>
      <c r="S50" s="22"/>
      <c r="T50" s="118" t="s">
        <v>47</v>
      </c>
      <c r="U50" s="364">
        <f>BlankBudget!M33</f>
        <v>0</v>
      </c>
      <c r="V50" s="364"/>
      <c r="W50" s="2" t="s">
        <v>52</v>
      </c>
      <c r="X50" s="2"/>
      <c r="Y50" s="2"/>
      <c r="Z50" s="2" t="s">
        <v>47</v>
      </c>
      <c r="AA50" s="18" t="s">
        <v>41</v>
      </c>
      <c r="AB50" s="363">
        <v>1.31</v>
      </c>
      <c r="AC50" s="363"/>
      <c r="AD50" s="363"/>
      <c r="AE50" s="110" t="s">
        <v>87</v>
      </c>
      <c r="AF50" s="110"/>
      <c r="AG50" s="2"/>
      <c r="AH50" s="2"/>
      <c r="AI50" s="2" t="s">
        <v>45</v>
      </c>
      <c r="AJ50" s="106" t="s">
        <v>41</v>
      </c>
      <c r="AK50" s="487">
        <f>K50*P50*U50*AB50</f>
        <v>0</v>
      </c>
      <c r="AL50" s="487"/>
      <c r="AM50" s="487"/>
      <c r="AN50" s="487"/>
      <c r="AO50" s="2"/>
      <c r="AP50" s="2"/>
      <c r="AR50" s="107" t="s">
        <v>41</v>
      </c>
      <c r="AS50" s="488">
        <f>AK50</f>
        <v>0</v>
      </c>
      <c r="AT50" s="488"/>
      <c r="AU50" s="488"/>
      <c r="AV50" s="489"/>
    </row>
    <row r="51" spans="1:48" ht="12.75">
      <c r="A51" s="22"/>
      <c r="B51" s="22"/>
      <c r="C51" s="22"/>
      <c r="D51" s="22"/>
      <c r="E51" s="22"/>
      <c r="F51" s="22"/>
      <c r="G51" s="22"/>
      <c r="H51" s="22"/>
      <c r="I51" s="22"/>
      <c r="J51" s="61"/>
      <c r="K51" s="62"/>
      <c r="L51" s="4"/>
      <c r="M51" s="4"/>
      <c r="N51" s="4"/>
      <c r="O51" s="4"/>
      <c r="P51" s="4"/>
      <c r="Q51" s="4"/>
      <c r="R51" s="4"/>
      <c r="S51" s="63"/>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154"/>
      <c r="AT51" s="154"/>
      <c r="AU51" s="154"/>
      <c r="AV51" s="155"/>
    </row>
    <row r="52" spans="1:48" ht="12.75">
      <c r="A52" s="198"/>
      <c r="B52" s="16"/>
      <c r="C52" s="16"/>
      <c r="D52" s="198"/>
      <c r="E52" s="16"/>
      <c r="F52" s="16"/>
      <c r="G52" s="198"/>
      <c r="H52" s="16"/>
      <c r="I52" s="16"/>
      <c r="J52" s="2"/>
      <c r="K52" s="44"/>
      <c r="L52" s="9"/>
      <c r="M52" s="9"/>
      <c r="N52" s="9"/>
      <c r="O52" s="9"/>
      <c r="P52" s="9"/>
      <c r="Q52" s="9"/>
      <c r="R52" s="9"/>
      <c r="S52" s="5"/>
      <c r="T52" s="2"/>
      <c r="U52" s="2"/>
      <c r="V52" s="2"/>
      <c r="AS52" s="156"/>
      <c r="AT52" s="156"/>
      <c r="AU52" s="156"/>
      <c r="AV52" s="156"/>
    </row>
    <row r="53" spans="1:48" ht="12.75">
      <c r="A53" s="22"/>
      <c r="B53" s="16"/>
      <c r="C53" s="22"/>
      <c r="D53" s="22"/>
      <c r="E53" s="16"/>
      <c r="F53" s="22"/>
      <c r="G53" s="22"/>
      <c r="H53" s="16"/>
      <c r="I53" s="22"/>
      <c r="J53" s="105">
        <v>5</v>
      </c>
      <c r="K53" s="49" t="s">
        <v>11</v>
      </c>
      <c r="L53" s="121"/>
      <c r="M53" s="121"/>
      <c r="N53" s="121"/>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157"/>
      <c r="AT53" s="157"/>
      <c r="AU53" s="157"/>
      <c r="AV53" s="158"/>
    </row>
    <row r="54" spans="1:48" ht="12.75">
      <c r="A54" s="16"/>
      <c r="B54" s="27"/>
      <c r="C54" s="16"/>
      <c r="D54" s="16"/>
      <c r="E54" s="27"/>
      <c r="F54" s="16"/>
      <c r="G54" s="16"/>
      <c r="H54" s="27"/>
      <c r="I54" s="16"/>
      <c r="J54" s="55"/>
      <c r="K54" s="2"/>
      <c r="L54" s="2"/>
      <c r="M54" s="2"/>
      <c r="N54" s="2"/>
      <c r="O54" s="3"/>
      <c r="P54" s="2"/>
      <c r="Q54" s="2"/>
      <c r="R54" s="2"/>
      <c r="S54" s="2"/>
      <c r="T54" s="2"/>
      <c r="U54" s="2"/>
      <c r="V54" s="2"/>
      <c r="W54" s="2"/>
      <c r="X54" s="2"/>
      <c r="Y54" s="2"/>
      <c r="Z54" s="2"/>
      <c r="AA54" s="2"/>
      <c r="AB54" s="2"/>
      <c r="AC54" s="2"/>
      <c r="AD54" s="2"/>
      <c r="AE54" s="2"/>
      <c r="AF54" s="2"/>
      <c r="AG54" s="2"/>
      <c r="AH54" s="2"/>
      <c r="AI54" s="2"/>
      <c r="AJ54" s="2"/>
      <c r="AK54" s="298"/>
      <c r="AL54" s="298"/>
      <c r="AM54" s="298"/>
      <c r="AN54" s="298"/>
      <c r="AO54" s="2"/>
      <c r="AP54" s="2"/>
      <c r="AQ54" s="2"/>
      <c r="AR54" s="2"/>
      <c r="AS54" s="159"/>
      <c r="AT54" s="159"/>
      <c r="AU54" s="159"/>
      <c r="AV54" s="160"/>
    </row>
    <row r="55" spans="1:48" ht="13.5" thickBot="1">
      <c r="A55" s="16"/>
      <c r="B55" s="22"/>
      <c r="C55" s="22"/>
      <c r="D55" s="16"/>
      <c r="E55" s="22"/>
      <c r="F55" s="22"/>
      <c r="G55" s="16"/>
      <c r="H55" s="22"/>
      <c r="I55" s="22"/>
      <c r="J55" s="55"/>
      <c r="K55" s="364">
        <f>BlankBudget!C38</f>
        <v>0</v>
      </c>
      <c r="L55" s="364"/>
      <c r="M55" s="16" t="s">
        <v>50</v>
      </c>
      <c r="N55" s="2"/>
      <c r="O55" s="2" t="s">
        <v>47</v>
      </c>
      <c r="P55" s="364">
        <f>BlankBudget!H38</f>
        <v>0</v>
      </c>
      <c r="Q55" s="364"/>
      <c r="R55" s="22" t="s">
        <v>51</v>
      </c>
      <c r="S55" s="22"/>
      <c r="T55" s="118" t="s">
        <v>47</v>
      </c>
      <c r="U55" s="364">
        <f>BlankBudget!M38</f>
        <v>0</v>
      </c>
      <c r="V55" s="364"/>
      <c r="W55" s="2" t="s">
        <v>52</v>
      </c>
      <c r="X55" s="2"/>
      <c r="Y55" s="2"/>
      <c r="Z55" s="2" t="s">
        <v>47</v>
      </c>
      <c r="AA55" s="18" t="s">
        <v>41</v>
      </c>
      <c r="AB55" s="380">
        <v>2.46</v>
      </c>
      <c r="AC55" s="380"/>
      <c r="AD55" s="380"/>
      <c r="AE55" s="110" t="s">
        <v>87</v>
      </c>
      <c r="AF55" s="110"/>
      <c r="AG55" s="2"/>
      <c r="AH55" s="2"/>
      <c r="AI55" s="2" t="s">
        <v>45</v>
      </c>
      <c r="AJ55" s="106" t="s">
        <v>41</v>
      </c>
      <c r="AK55" s="487">
        <f>K55*P55*U55*AB55</f>
        <v>0</v>
      </c>
      <c r="AL55" s="487"/>
      <c r="AM55" s="487"/>
      <c r="AN55" s="487"/>
      <c r="AO55" s="2"/>
      <c r="AP55" s="2"/>
      <c r="AQ55" s="2"/>
      <c r="AR55" s="107" t="s">
        <v>41</v>
      </c>
      <c r="AS55" s="488">
        <f>AK55</f>
        <v>0</v>
      </c>
      <c r="AT55" s="488"/>
      <c r="AU55" s="488"/>
      <c r="AV55" s="489"/>
    </row>
    <row r="56" spans="1:48" ht="12.75">
      <c r="A56" s="16"/>
      <c r="B56" s="199"/>
      <c r="C56" s="16"/>
      <c r="D56" s="16"/>
      <c r="E56" s="199"/>
      <c r="F56" s="16"/>
      <c r="G56" s="16"/>
      <c r="H56" s="199"/>
      <c r="I56" s="16"/>
      <c r="J56" s="61"/>
      <c r="K56" s="62"/>
      <c r="L56" s="4"/>
      <c r="M56" s="4"/>
      <c r="N56" s="4"/>
      <c r="O56" s="4"/>
      <c r="P56" s="310"/>
      <c r="Q56" s="310"/>
      <c r="R56" s="4"/>
      <c r="S56" s="38"/>
      <c r="T56" s="38"/>
      <c r="U56" s="310"/>
      <c r="V56" s="310"/>
      <c r="W56" s="38"/>
      <c r="X56" s="38"/>
      <c r="Y56" s="38"/>
      <c r="Z56" s="38"/>
      <c r="AA56" s="38"/>
      <c r="AB56" s="38"/>
      <c r="AC56" s="38"/>
      <c r="AD56" s="38"/>
      <c r="AE56" s="38"/>
      <c r="AF56" s="38"/>
      <c r="AG56" s="38"/>
      <c r="AH56" s="38"/>
      <c r="AI56" s="38"/>
      <c r="AJ56" s="38"/>
      <c r="AK56" s="296"/>
      <c r="AL56" s="296"/>
      <c r="AM56" s="296"/>
      <c r="AN56" s="296"/>
      <c r="AO56" s="38"/>
      <c r="AP56" s="38"/>
      <c r="AQ56" s="38"/>
      <c r="AR56" s="38"/>
      <c r="AS56" s="299"/>
      <c r="AT56" s="299"/>
      <c r="AU56" s="299"/>
      <c r="AV56" s="300"/>
    </row>
    <row r="57" spans="1:48" ht="12.75">
      <c r="A57" s="22"/>
      <c r="B57" s="22"/>
      <c r="C57" s="22"/>
      <c r="D57" s="22"/>
      <c r="E57" s="22"/>
      <c r="F57" s="22"/>
      <c r="G57" s="22"/>
      <c r="H57" s="22"/>
      <c r="I57" s="22"/>
      <c r="K57" s="44"/>
      <c r="L57" s="7"/>
      <c r="M57" s="7"/>
      <c r="N57" s="7"/>
      <c r="O57" s="7"/>
      <c r="P57" s="309"/>
      <c r="Q57" s="309"/>
      <c r="R57" s="7"/>
      <c r="T57" s="2"/>
      <c r="U57" s="306"/>
      <c r="V57" s="309"/>
      <c r="AK57" s="150"/>
      <c r="AL57" s="150"/>
      <c r="AM57" s="150"/>
      <c r="AN57" s="150"/>
      <c r="AS57" s="301"/>
      <c r="AT57" s="301"/>
      <c r="AU57" s="301"/>
      <c r="AV57" s="301"/>
    </row>
    <row r="58" spans="1:48" ht="12.75">
      <c r="A58" s="21"/>
      <c r="B58" s="27"/>
      <c r="C58" s="26"/>
      <c r="D58" s="21"/>
      <c r="E58" s="27"/>
      <c r="F58" s="26"/>
      <c r="G58" s="21"/>
      <c r="H58" s="27"/>
      <c r="I58" s="26"/>
      <c r="J58" s="111">
        <v>6</v>
      </c>
      <c r="K58" s="112" t="s">
        <v>12</v>
      </c>
      <c r="L58" s="112"/>
      <c r="M58" s="112"/>
      <c r="N58" s="112"/>
      <c r="O58" s="112"/>
      <c r="P58" s="311"/>
      <c r="Q58" s="312"/>
      <c r="R58" s="48"/>
      <c r="S58" s="48"/>
      <c r="T58" s="48"/>
      <c r="U58" s="314"/>
      <c r="V58" s="315"/>
      <c r="W58" s="50"/>
      <c r="X58" s="50"/>
      <c r="Y58" s="50"/>
      <c r="Z58" s="50"/>
      <c r="AA58" s="50"/>
      <c r="AB58" s="50"/>
      <c r="AC58" s="50"/>
      <c r="AD58" s="50"/>
      <c r="AE58" s="50"/>
      <c r="AF58" s="50"/>
      <c r="AG58" s="50"/>
      <c r="AH58" s="50"/>
      <c r="AI58" s="50"/>
      <c r="AJ58" s="50"/>
      <c r="AK58" s="297"/>
      <c r="AL58" s="297"/>
      <c r="AM58" s="297"/>
      <c r="AN58" s="297"/>
      <c r="AO58" s="50"/>
      <c r="AP58" s="50"/>
      <c r="AQ58" s="50"/>
      <c r="AR58" s="50"/>
      <c r="AS58" s="302"/>
      <c r="AT58" s="302"/>
      <c r="AU58" s="302"/>
      <c r="AV58" s="303"/>
    </row>
    <row r="59" spans="1:48" ht="12.75">
      <c r="A59" s="22"/>
      <c r="B59" s="22"/>
      <c r="C59" s="22"/>
      <c r="D59" s="22"/>
      <c r="E59" s="22"/>
      <c r="F59" s="22"/>
      <c r="G59" s="22"/>
      <c r="H59" s="22"/>
      <c r="I59" s="22"/>
      <c r="J59" s="64"/>
      <c r="K59" s="16"/>
      <c r="L59" s="16"/>
      <c r="M59" s="16"/>
      <c r="N59" s="16"/>
      <c r="O59" s="16"/>
      <c r="P59" s="313"/>
      <c r="Q59" s="313"/>
      <c r="R59" s="9"/>
      <c r="S59" s="9"/>
      <c r="T59" s="23"/>
      <c r="U59" s="306"/>
      <c r="V59" s="306"/>
      <c r="W59" s="2"/>
      <c r="X59" s="2"/>
      <c r="Y59" s="2"/>
      <c r="Z59" s="2"/>
      <c r="AA59" s="2"/>
      <c r="AB59" s="2"/>
      <c r="AC59" s="2"/>
      <c r="AD59" s="2"/>
      <c r="AE59" s="2"/>
      <c r="AF59" s="2"/>
      <c r="AG59" s="2"/>
      <c r="AH59" s="2"/>
      <c r="AI59" s="2"/>
      <c r="AJ59" s="2"/>
      <c r="AK59" s="298"/>
      <c r="AL59" s="298"/>
      <c r="AM59" s="298"/>
      <c r="AN59" s="298"/>
      <c r="AO59" s="2"/>
      <c r="AP59" s="2"/>
      <c r="AQ59" s="2"/>
      <c r="AR59" s="2"/>
      <c r="AS59" s="304"/>
      <c r="AT59" s="304"/>
      <c r="AU59" s="304"/>
      <c r="AV59" s="305"/>
    </row>
    <row r="60" spans="1:48" ht="13.5" thickBot="1">
      <c r="A60" s="22"/>
      <c r="B60" s="22"/>
      <c r="C60" s="22"/>
      <c r="D60" s="22"/>
      <c r="E60" s="22"/>
      <c r="F60" s="22"/>
      <c r="G60" s="22"/>
      <c r="H60" s="22"/>
      <c r="I60" s="22"/>
      <c r="J60" s="65"/>
      <c r="K60" s="364">
        <f>BlankBudget!C43</f>
        <v>0</v>
      </c>
      <c r="L60" s="364"/>
      <c r="M60" s="16" t="s">
        <v>50</v>
      </c>
      <c r="N60" s="2"/>
      <c r="O60" s="2" t="s">
        <v>47</v>
      </c>
      <c r="P60" s="364">
        <f>BlankBudget!H43</f>
        <v>0</v>
      </c>
      <c r="Q60" s="364"/>
      <c r="R60" s="22" t="s">
        <v>51</v>
      </c>
      <c r="S60" s="22"/>
      <c r="T60" s="118" t="s">
        <v>47</v>
      </c>
      <c r="U60" s="364">
        <f>BlankBudget!M43</f>
        <v>0</v>
      </c>
      <c r="V60" s="364"/>
      <c r="W60" s="2" t="s">
        <v>52</v>
      </c>
      <c r="X60" s="2"/>
      <c r="Y60" s="2"/>
      <c r="Z60" s="2" t="s">
        <v>47</v>
      </c>
      <c r="AA60" s="18" t="s">
        <v>41</v>
      </c>
      <c r="AB60" s="363">
        <v>0.73</v>
      </c>
      <c r="AC60" s="363"/>
      <c r="AD60" s="363"/>
      <c r="AE60" s="110" t="s">
        <v>87</v>
      </c>
      <c r="AF60" s="110"/>
      <c r="AG60" s="2"/>
      <c r="AH60" s="2"/>
      <c r="AI60" s="2" t="s">
        <v>45</v>
      </c>
      <c r="AJ60" s="106" t="s">
        <v>41</v>
      </c>
      <c r="AK60" s="487">
        <f>K60*P60*U60*AB60</f>
        <v>0</v>
      </c>
      <c r="AL60" s="487"/>
      <c r="AM60" s="487"/>
      <c r="AN60" s="487"/>
      <c r="AO60" s="2"/>
      <c r="AP60" s="2"/>
      <c r="AR60" s="107" t="s">
        <v>41</v>
      </c>
      <c r="AS60" s="488">
        <f>AK60</f>
        <v>0</v>
      </c>
      <c r="AT60" s="488"/>
      <c r="AU60" s="488"/>
      <c r="AV60" s="489"/>
    </row>
    <row r="61" spans="1:48" ht="12.75">
      <c r="A61" s="2"/>
      <c r="B61" s="2"/>
      <c r="C61" s="2"/>
      <c r="D61" s="2"/>
      <c r="E61" s="2"/>
      <c r="F61" s="2"/>
      <c r="G61" s="2"/>
      <c r="H61" s="2"/>
      <c r="I61" s="2"/>
      <c r="J61" s="61"/>
      <c r="K61" s="66"/>
      <c r="L61" s="38"/>
      <c r="M61" s="38"/>
      <c r="N61" s="38"/>
      <c r="O61" s="38"/>
      <c r="P61" s="38"/>
      <c r="Q61" s="38"/>
      <c r="R61" s="67"/>
      <c r="S61" s="67"/>
      <c r="T61" s="67"/>
      <c r="U61" s="67"/>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296"/>
      <c r="AT61" s="296"/>
      <c r="AU61" s="296"/>
      <c r="AV61" s="316"/>
    </row>
    <row r="62" spans="1:21" ht="12.75">
      <c r="A62" s="2"/>
      <c r="B62" s="2"/>
      <c r="C62" s="2"/>
      <c r="D62" s="2"/>
      <c r="E62" s="2"/>
      <c r="F62" s="2"/>
      <c r="G62" s="2"/>
      <c r="H62" s="2"/>
      <c r="I62" s="2"/>
      <c r="K62" s="34"/>
      <c r="R62" s="42"/>
      <c r="S62" s="42"/>
      <c r="T62" s="42"/>
      <c r="U62" s="42"/>
    </row>
    <row r="63" spans="1:24" ht="12.75" customHeight="1">
      <c r="A63" s="2"/>
      <c r="B63" s="2"/>
      <c r="C63" s="2"/>
      <c r="D63" s="2"/>
      <c r="E63" s="2"/>
      <c r="F63" s="2"/>
      <c r="G63" s="2"/>
      <c r="H63" s="2"/>
      <c r="I63" s="2"/>
      <c r="J63" s="471" t="s">
        <v>25</v>
      </c>
      <c r="K63" s="471"/>
      <c r="L63" s="471"/>
      <c r="M63" s="471"/>
      <c r="N63" s="471"/>
      <c r="O63" s="471"/>
      <c r="P63" s="471"/>
      <c r="Q63" s="471"/>
      <c r="R63" s="471"/>
      <c r="S63" s="471"/>
      <c r="T63" s="471"/>
      <c r="U63" s="471"/>
      <c r="V63" s="471"/>
      <c r="W63" s="471"/>
      <c r="X63" s="471"/>
    </row>
    <row r="64" spans="1:48" ht="12.75">
      <c r="A64" s="2"/>
      <c r="B64" s="2"/>
      <c r="C64" s="2"/>
      <c r="D64" s="2"/>
      <c r="E64" s="2"/>
      <c r="F64" s="2"/>
      <c r="G64" s="2"/>
      <c r="H64" s="2"/>
      <c r="I64" s="2"/>
      <c r="J64" s="105">
        <v>7</v>
      </c>
      <c r="K64" s="49" t="s">
        <v>10</v>
      </c>
      <c r="L64" s="49"/>
      <c r="M64" s="49"/>
      <c r="N64" s="70"/>
      <c r="O64" s="71"/>
      <c r="P64" s="50"/>
      <c r="Q64" s="50"/>
      <c r="R64" s="72"/>
      <c r="S64" s="72"/>
      <c r="T64" s="72"/>
      <c r="U64" s="72"/>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1"/>
    </row>
    <row r="65" spans="1:48" ht="13.5" thickBot="1">
      <c r="A65" s="2"/>
      <c r="B65" s="2"/>
      <c r="C65" s="2"/>
      <c r="D65" s="2"/>
      <c r="E65" s="2"/>
      <c r="F65" s="2"/>
      <c r="G65" s="2"/>
      <c r="H65" s="2"/>
      <c r="I65" s="2"/>
      <c r="J65" s="73"/>
      <c r="K65" s="364">
        <f>BlankBudget!C48</f>
        <v>0</v>
      </c>
      <c r="L65" s="364"/>
      <c r="M65" s="16" t="s">
        <v>50</v>
      </c>
      <c r="N65" s="2"/>
      <c r="O65" s="2" t="s">
        <v>47</v>
      </c>
      <c r="P65" s="364">
        <f>BlankBudget!H48</f>
        <v>0</v>
      </c>
      <c r="Q65" s="364"/>
      <c r="R65" s="22" t="s">
        <v>51</v>
      </c>
      <c r="S65" s="22"/>
      <c r="T65" s="118" t="s">
        <v>47</v>
      </c>
      <c r="U65" s="364">
        <f>BlankBudget!M48</f>
        <v>0</v>
      </c>
      <c r="V65" s="364"/>
      <c r="W65" s="2" t="s">
        <v>52</v>
      </c>
      <c r="X65" s="2"/>
      <c r="Y65" s="2"/>
      <c r="Z65" s="2" t="s">
        <v>47</v>
      </c>
      <c r="AA65" s="18" t="s">
        <v>41</v>
      </c>
      <c r="AB65" s="363">
        <v>1.31</v>
      </c>
      <c r="AC65" s="363"/>
      <c r="AD65" s="363"/>
      <c r="AE65" s="110" t="s">
        <v>87</v>
      </c>
      <c r="AF65" s="110"/>
      <c r="AG65" s="2"/>
      <c r="AH65" s="2"/>
      <c r="AI65" s="2" t="s">
        <v>45</v>
      </c>
      <c r="AJ65" s="106" t="s">
        <v>41</v>
      </c>
      <c r="AK65" s="487">
        <f>K65*P65*U65*AB65</f>
        <v>0</v>
      </c>
      <c r="AL65" s="487"/>
      <c r="AM65" s="487"/>
      <c r="AN65" s="487"/>
      <c r="AO65" s="2"/>
      <c r="AP65" s="2"/>
      <c r="AR65" s="107" t="s">
        <v>41</v>
      </c>
      <c r="AS65" s="490">
        <f>AK65</f>
        <v>0</v>
      </c>
      <c r="AT65" s="490"/>
      <c r="AU65" s="490"/>
      <c r="AV65" s="491"/>
    </row>
    <row r="66" spans="1:48" ht="12.75">
      <c r="A66" s="2"/>
      <c r="B66" s="2"/>
      <c r="C66" s="2"/>
      <c r="D66" s="2"/>
      <c r="E66" s="2"/>
      <c r="F66" s="2"/>
      <c r="G66" s="2"/>
      <c r="H66" s="2"/>
      <c r="I66" s="2"/>
      <c r="J66" s="74"/>
      <c r="K66" s="75"/>
      <c r="L66" s="75"/>
      <c r="M66" s="75"/>
      <c r="N66" s="75"/>
      <c r="O66" s="76"/>
      <c r="P66" s="310"/>
      <c r="Q66" s="310"/>
      <c r="R66" s="67"/>
      <c r="S66" s="67"/>
      <c r="T66" s="67"/>
      <c r="U66" s="317"/>
      <c r="V66" s="310"/>
      <c r="W66" s="38"/>
      <c r="X66" s="38"/>
      <c r="Y66" s="38"/>
      <c r="Z66" s="38"/>
      <c r="AA66" s="38"/>
      <c r="AB66" s="38"/>
      <c r="AC66" s="38"/>
      <c r="AD66" s="38"/>
      <c r="AE66" s="38"/>
      <c r="AF66" s="38"/>
      <c r="AG66" s="38"/>
      <c r="AH66" s="38"/>
      <c r="AI66" s="38"/>
      <c r="AJ66" s="38"/>
      <c r="AK66" s="296"/>
      <c r="AL66" s="296"/>
      <c r="AM66" s="296"/>
      <c r="AN66" s="296"/>
      <c r="AO66" s="38"/>
      <c r="AP66" s="38"/>
      <c r="AQ66" s="38"/>
      <c r="AR66" s="38"/>
      <c r="AS66" s="296"/>
      <c r="AT66" s="296"/>
      <c r="AU66" s="296"/>
      <c r="AV66" s="316"/>
    </row>
    <row r="67" spans="1:48" ht="12.75">
      <c r="A67" s="2"/>
      <c r="B67" s="2"/>
      <c r="C67" s="2"/>
      <c r="D67" s="2"/>
      <c r="E67" s="2"/>
      <c r="F67" s="2"/>
      <c r="G67" s="2"/>
      <c r="H67" s="2"/>
      <c r="I67" s="2"/>
      <c r="J67" s="69"/>
      <c r="K67" s="69"/>
      <c r="L67" s="69"/>
      <c r="M67" s="69"/>
      <c r="N67" s="69"/>
      <c r="O67" s="35"/>
      <c r="P67" s="309"/>
      <c r="Q67" s="309"/>
      <c r="R67" s="42"/>
      <c r="S67" s="42"/>
      <c r="T67" s="42"/>
      <c r="U67" s="318"/>
      <c r="V67" s="309"/>
      <c r="AK67" s="150"/>
      <c r="AL67" s="150"/>
      <c r="AM67" s="150"/>
      <c r="AN67" s="150"/>
      <c r="AS67" s="150"/>
      <c r="AT67" s="150"/>
      <c r="AU67" s="150"/>
      <c r="AV67" s="150"/>
    </row>
    <row r="68" spans="1:48" ht="12.75">
      <c r="A68" s="2"/>
      <c r="B68" s="2"/>
      <c r="C68" s="2"/>
      <c r="D68" s="2"/>
      <c r="E68" s="2"/>
      <c r="F68" s="2"/>
      <c r="G68" s="2"/>
      <c r="H68" s="2"/>
      <c r="I68" s="2"/>
      <c r="J68" s="105">
        <v>8</v>
      </c>
      <c r="K68" s="49" t="s">
        <v>11</v>
      </c>
      <c r="L68" s="70"/>
      <c r="M68" s="70"/>
      <c r="N68" s="70"/>
      <c r="O68" s="71"/>
      <c r="P68" s="314"/>
      <c r="Q68" s="314"/>
      <c r="R68" s="72"/>
      <c r="S68" s="72"/>
      <c r="T68" s="72"/>
      <c r="U68" s="319"/>
      <c r="V68" s="314"/>
      <c r="W68" s="50"/>
      <c r="X68" s="50"/>
      <c r="Y68" s="50"/>
      <c r="Z68" s="50"/>
      <c r="AA68" s="50"/>
      <c r="AB68" s="50"/>
      <c r="AC68" s="50"/>
      <c r="AD68" s="50"/>
      <c r="AE68" s="50"/>
      <c r="AF68" s="50"/>
      <c r="AG68" s="50"/>
      <c r="AH68" s="50"/>
      <c r="AI68" s="50"/>
      <c r="AJ68" s="50"/>
      <c r="AK68" s="297"/>
      <c r="AL68" s="297"/>
      <c r="AM68" s="297"/>
      <c r="AN68" s="297"/>
      <c r="AO68" s="50"/>
      <c r="AP68" s="50"/>
      <c r="AQ68" s="50"/>
      <c r="AR68" s="50"/>
      <c r="AS68" s="297"/>
      <c r="AT68" s="297"/>
      <c r="AU68" s="297"/>
      <c r="AV68" s="320"/>
    </row>
    <row r="69" spans="1:48" ht="12.75">
      <c r="A69" s="2"/>
      <c r="B69" s="2"/>
      <c r="C69" s="2"/>
      <c r="D69" s="2"/>
      <c r="E69" s="2"/>
      <c r="F69" s="2"/>
      <c r="G69" s="2"/>
      <c r="H69" s="2"/>
      <c r="I69" s="2"/>
      <c r="J69" s="55"/>
      <c r="K69" s="2"/>
      <c r="L69" s="69"/>
      <c r="M69" s="69"/>
      <c r="N69" s="69"/>
      <c r="O69" s="22"/>
      <c r="P69" s="306"/>
      <c r="Q69" s="306"/>
      <c r="R69" s="42"/>
      <c r="S69" s="42"/>
      <c r="T69" s="42"/>
      <c r="U69" s="318"/>
      <c r="V69" s="306"/>
      <c r="W69" s="2"/>
      <c r="X69" s="2"/>
      <c r="Y69" s="2"/>
      <c r="Z69" s="2"/>
      <c r="AA69" s="2"/>
      <c r="AB69" s="2"/>
      <c r="AC69" s="2"/>
      <c r="AD69" s="2"/>
      <c r="AE69" s="2"/>
      <c r="AF69" s="2"/>
      <c r="AG69" s="2"/>
      <c r="AH69" s="2"/>
      <c r="AI69" s="2"/>
      <c r="AJ69" s="2"/>
      <c r="AK69" s="298"/>
      <c r="AL69" s="298"/>
      <c r="AM69" s="298"/>
      <c r="AN69" s="298"/>
      <c r="AO69" s="2"/>
      <c r="AP69" s="2"/>
      <c r="AQ69" s="2"/>
      <c r="AR69" s="2"/>
      <c r="AS69" s="298"/>
      <c r="AT69" s="298"/>
      <c r="AU69" s="298"/>
      <c r="AV69" s="307"/>
    </row>
    <row r="70" spans="1:48" ht="13.5" thickBot="1">
      <c r="A70" s="2"/>
      <c r="B70" s="2"/>
      <c r="C70" s="2"/>
      <c r="D70" s="2"/>
      <c r="E70" s="2"/>
      <c r="F70" s="2"/>
      <c r="G70" s="2"/>
      <c r="H70" s="2"/>
      <c r="I70" s="2"/>
      <c r="J70" s="55"/>
      <c r="K70" s="364">
        <f>BlankBudget!C53</f>
        <v>0</v>
      </c>
      <c r="L70" s="364"/>
      <c r="M70" s="16" t="s">
        <v>50</v>
      </c>
      <c r="N70" s="2"/>
      <c r="O70" s="2" t="s">
        <v>47</v>
      </c>
      <c r="P70" s="364">
        <f>BlankBudget!H53</f>
        <v>0</v>
      </c>
      <c r="Q70" s="364"/>
      <c r="R70" s="22" t="s">
        <v>51</v>
      </c>
      <c r="S70" s="22"/>
      <c r="T70" s="118" t="s">
        <v>47</v>
      </c>
      <c r="U70" s="364">
        <f>BlankBudget!M53</f>
        <v>0</v>
      </c>
      <c r="V70" s="364"/>
      <c r="W70" s="2" t="s">
        <v>52</v>
      </c>
      <c r="X70" s="2"/>
      <c r="Y70" s="2"/>
      <c r="Z70" s="2" t="s">
        <v>47</v>
      </c>
      <c r="AA70" s="18" t="s">
        <v>41</v>
      </c>
      <c r="AB70" s="380">
        <v>2.46</v>
      </c>
      <c r="AC70" s="380"/>
      <c r="AD70" s="380"/>
      <c r="AE70" s="110" t="s">
        <v>87</v>
      </c>
      <c r="AF70" s="110"/>
      <c r="AG70" s="2"/>
      <c r="AH70" s="2"/>
      <c r="AI70" s="2" t="s">
        <v>45</v>
      </c>
      <c r="AJ70" s="106" t="s">
        <v>41</v>
      </c>
      <c r="AK70" s="487">
        <f>K70*P70*U70*AB70</f>
        <v>0</v>
      </c>
      <c r="AL70" s="487"/>
      <c r="AM70" s="487"/>
      <c r="AN70" s="487"/>
      <c r="AO70" s="2"/>
      <c r="AP70" s="2"/>
      <c r="AR70" s="107" t="s">
        <v>41</v>
      </c>
      <c r="AS70" s="490">
        <f>AK70</f>
        <v>0</v>
      </c>
      <c r="AT70" s="490"/>
      <c r="AU70" s="490"/>
      <c r="AV70" s="491"/>
    </row>
    <row r="71" spans="1:48" ht="12.75">
      <c r="A71" s="2"/>
      <c r="B71" s="2"/>
      <c r="C71" s="2"/>
      <c r="D71" s="2"/>
      <c r="E71" s="2"/>
      <c r="F71" s="2"/>
      <c r="G71" s="2"/>
      <c r="H71" s="2"/>
      <c r="I71" s="2"/>
      <c r="J71" s="77"/>
      <c r="K71" s="79"/>
      <c r="L71" s="76"/>
      <c r="M71" s="76"/>
      <c r="N71" s="76"/>
      <c r="O71" s="76"/>
      <c r="P71" s="310"/>
      <c r="Q71" s="310"/>
      <c r="R71" s="67"/>
      <c r="S71" s="67"/>
      <c r="T71" s="67"/>
      <c r="U71" s="317"/>
      <c r="V71" s="310"/>
      <c r="W71" s="38"/>
      <c r="X71" s="38"/>
      <c r="Y71" s="38"/>
      <c r="Z71" s="38"/>
      <c r="AA71" s="38"/>
      <c r="AB71" s="38"/>
      <c r="AC71" s="38"/>
      <c r="AD71" s="38"/>
      <c r="AE71" s="38"/>
      <c r="AF71" s="38"/>
      <c r="AG71" s="38"/>
      <c r="AH71" s="38"/>
      <c r="AI71" s="38"/>
      <c r="AJ71" s="38"/>
      <c r="AK71" s="296"/>
      <c r="AL71" s="296"/>
      <c r="AM71" s="296"/>
      <c r="AN71" s="296"/>
      <c r="AO71" s="38"/>
      <c r="AP71" s="38"/>
      <c r="AQ71" s="38"/>
      <c r="AR71" s="38"/>
      <c r="AS71" s="296"/>
      <c r="AT71" s="296"/>
      <c r="AU71" s="296"/>
      <c r="AV71" s="316"/>
    </row>
    <row r="72" spans="1:48" ht="12.75">
      <c r="A72" s="2"/>
      <c r="B72" s="2"/>
      <c r="C72" s="2"/>
      <c r="D72" s="2"/>
      <c r="E72" s="2"/>
      <c r="F72" s="2"/>
      <c r="G72" s="2"/>
      <c r="H72" s="2"/>
      <c r="I72" s="2"/>
      <c r="K72" s="34"/>
      <c r="P72" s="309"/>
      <c r="Q72" s="309"/>
      <c r="R72" s="42"/>
      <c r="S72" s="42"/>
      <c r="T72" s="42"/>
      <c r="U72" s="318"/>
      <c r="V72" s="309"/>
      <c r="AK72" s="150"/>
      <c r="AL72" s="150"/>
      <c r="AM72" s="150"/>
      <c r="AN72" s="150"/>
      <c r="AS72" s="150"/>
      <c r="AT72" s="150"/>
      <c r="AU72" s="150"/>
      <c r="AV72" s="150"/>
    </row>
    <row r="73" spans="1:48" ht="12.75">
      <c r="A73" s="2"/>
      <c r="B73" s="2"/>
      <c r="C73" s="2"/>
      <c r="D73" s="2"/>
      <c r="E73" s="2"/>
      <c r="F73" s="2"/>
      <c r="G73" s="2"/>
      <c r="H73" s="2"/>
      <c r="I73" s="2"/>
      <c r="J73" s="111">
        <v>9</v>
      </c>
      <c r="K73" s="112" t="s">
        <v>12</v>
      </c>
      <c r="L73" s="50"/>
      <c r="M73" s="50"/>
      <c r="N73" s="50"/>
      <c r="O73" s="50"/>
      <c r="P73" s="314"/>
      <c r="Q73" s="314"/>
      <c r="R73" s="72"/>
      <c r="S73" s="72"/>
      <c r="T73" s="72"/>
      <c r="U73" s="319"/>
      <c r="V73" s="314"/>
      <c r="W73" s="50"/>
      <c r="X73" s="50"/>
      <c r="Y73" s="50"/>
      <c r="Z73" s="50"/>
      <c r="AA73" s="50"/>
      <c r="AB73" s="50"/>
      <c r="AC73" s="50"/>
      <c r="AD73" s="50"/>
      <c r="AE73" s="50"/>
      <c r="AF73" s="50"/>
      <c r="AG73" s="50"/>
      <c r="AH73" s="50"/>
      <c r="AI73" s="50"/>
      <c r="AJ73" s="50"/>
      <c r="AK73" s="297"/>
      <c r="AL73" s="297"/>
      <c r="AM73" s="297"/>
      <c r="AN73" s="297"/>
      <c r="AO73" s="50"/>
      <c r="AP73" s="50"/>
      <c r="AQ73" s="50"/>
      <c r="AR73" s="50"/>
      <c r="AS73" s="297"/>
      <c r="AT73" s="297"/>
      <c r="AU73" s="297"/>
      <c r="AV73" s="320"/>
    </row>
    <row r="74" spans="1:48" ht="12.75">
      <c r="A74" s="2"/>
      <c r="B74" s="2"/>
      <c r="C74" s="2"/>
      <c r="D74" s="2"/>
      <c r="E74" s="2"/>
      <c r="F74" s="2"/>
      <c r="G74" s="2"/>
      <c r="H74" s="2"/>
      <c r="I74" s="2"/>
      <c r="J74" s="64"/>
      <c r="K74" s="16"/>
      <c r="L74" s="2"/>
      <c r="M74" s="2"/>
      <c r="N74" s="2"/>
      <c r="O74" s="2"/>
      <c r="P74" s="306"/>
      <c r="Q74" s="306"/>
      <c r="R74" s="42"/>
      <c r="S74" s="42"/>
      <c r="T74" s="42"/>
      <c r="U74" s="318"/>
      <c r="V74" s="306"/>
      <c r="W74" s="2"/>
      <c r="X74" s="2"/>
      <c r="Y74" s="2"/>
      <c r="Z74" s="2"/>
      <c r="AA74" s="2"/>
      <c r="AB74" s="2"/>
      <c r="AC74" s="2"/>
      <c r="AD74" s="2"/>
      <c r="AE74" s="2"/>
      <c r="AF74" s="2"/>
      <c r="AG74" s="2"/>
      <c r="AH74" s="2"/>
      <c r="AI74" s="2"/>
      <c r="AJ74" s="2"/>
      <c r="AK74" s="298"/>
      <c r="AL74" s="298"/>
      <c r="AM74" s="298"/>
      <c r="AN74" s="298"/>
      <c r="AO74" s="2"/>
      <c r="AP74" s="2"/>
      <c r="AQ74" s="2"/>
      <c r="AR74" s="2"/>
      <c r="AS74" s="298"/>
      <c r="AT74" s="298"/>
      <c r="AU74" s="298"/>
      <c r="AV74" s="307"/>
    </row>
    <row r="75" spans="1:48" ht="13.5" thickBot="1">
      <c r="A75" s="2"/>
      <c r="B75" s="2"/>
      <c r="C75" s="2"/>
      <c r="D75" s="2"/>
      <c r="E75" s="2"/>
      <c r="F75" s="2"/>
      <c r="G75" s="2"/>
      <c r="H75" s="2"/>
      <c r="I75" s="2"/>
      <c r="J75" s="65"/>
      <c r="K75" s="364">
        <f>BlankBudget!C58</f>
        <v>0</v>
      </c>
      <c r="L75" s="364"/>
      <c r="M75" s="16" t="s">
        <v>50</v>
      </c>
      <c r="N75" s="2"/>
      <c r="O75" s="2" t="s">
        <v>47</v>
      </c>
      <c r="P75" s="364">
        <f>BlankBudget!H58</f>
        <v>0</v>
      </c>
      <c r="Q75" s="364"/>
      <c r="R75" s="22" t="s">
        <v>51</v>
      </c>
      <c r="S75" s="22"/>
      <c r="T75" s="118" t="s">
        <v>47</v>
      </c>
      <c r="U75" s="364">
        <f>BlankBudget!M58</f>
        <v>0</v>
      </c>
      <c r="V75" s="364"/>
      <c r="W75" s="2" t="s">
        <v>52</v>
      </c>
      <c r="X75" s="2"/>
      <c r="Y75" s="2"/>
      <c r="Z75" s="2" t="s">
        <v>47</v>
      </c>
      <c r="AA75" s="18" t="s">
        <v>41</v>
      </c>
      <c r="AB75" s="363">
        <v>0.73</v>
      </c>
      <c r="AC75" s="363"/>
      <c r="AD75" s="363"/>
      <c r="AE75" s="110" t="s">
        <v>87</v>
      </c>
      <c r="AF75" s="110"/>
      <c r="AG75" s="2"/>
      <c r="AH75" s="2"/>
      <c r="AI75" s="2" t="s">
        <v>45</v>
      </c>
      <c r="AJ75" s="106" t="s">
        <v>41</v>
      </c>
      <c r="AK75" s="487">
        <f>K75*P75*U75*AB75</f>
        <v>0</v>
      </c>
      <c r="AL75" s="487"/>
      <c r="AM75" s="487"/>
      <c r="AN75" s="487"/>
      <c r="AO75" s="2"/>
      <c r="AP75" s="2"/>
      <c r="AR75" s="107" t="s">
        <v>41</v>
      </c>
      <c r="AS75" s="490">
        <f>AK75</f>
        <v>0</v>
      </c>
      <c r="AT75" s="490"/>
      <c r="AU75" s="490"/>
      <c r="AV75" s="491"/>
    </row>
    <row r="76" spans="1:48" ht="12.75">
      <c r="A76" s="2"/>
      <c r="B76" s="2"/>
      <c r="C76" s="2"/>
      <c r="D76" s="2"/>
      <c r="E76" s="2"/>
      <c r="F76" s="2"/>
      <c r="G76" s="2"/>
      <c r="H76" s="2"/>
      <c r="I76" s="2"/>
      <c r="J76" s="61"/>
      <c r="K76" s="66"/>
      <c r="L76" s="38"/>
      <c r="M76" s="38"/>
      <c r="N76" s="38"/>
      <c r="O76" s="38"/>
      <c r="P76" s="38"/>
      <c r="Q76" s="38"/>
      <c r="R76" s="67"/>
      <c r="S76" s="67"/>
      <c r="T76" s="67"/>
      <c r="U76" s="67"/>
      <c r="V76" s="38"/>
      <c r="W76" s="38"/>
      <c r="X76" s="38"/>
      <c r="Y76" s="38"/>
      <c r="Z76" s="38"/>
      <c r="AA76" s="38"/>
      <c r="AB76" s="175"/>
      <c r="AC76" s="38"/>
      <c r="AD76" s="38"/>
      <c r="AE76" s="38"/>
      <c r="AF76" s="38"/>
      <c r="AG76" s="38"/>
      <c r="AH76" s="38"/>
      <c r="AI76" s="38"/>
      <c r="AJ76" s="38"/>
      <c r="AK76" s="296"/>
      <c r="AL76" s="296"/>
      <c r="AM76" s="296"/>
      <c r="AN76" s="296"/>
      <c r="AO76" s="38"/>
      <c r="AP76" s="38"/>
      <c r="AQ76" s="38"/>
      <c r="AR76" s="38"/>
      <c r="AS76" s="38"/>
      <c r="AT76" s="38"/>
      <c r="AU76" s="38"/>
      <c r="AV76" s="57"/>
    </row>
    <row r="77" spans="1:22" ht="13.5" thickBot="1">
      <c r="A77" s="2"/>
      <c r="B77" s="2"/>
      <c r="C77" s="2"/>
      <c r="D77" s="2"/>
      <c r="E77" s="2"/>
      <c r="F77" s="2"/>
      <c r="G77" s="2"/>
      <c r="H77" s="2"/>
      <c r="I77" s="2"/>
      <c r="J77" s="2"/>
      <c r="K77" s="68"/>
      <c r="L77" s="2"/>
      <c r="M77" s="2"/>
      <c r="N77" s="2"/>
      <c r="O77" s="2"/>
      <c r="P77" s="2"/>
      <c r="Q77" s="2"/>
      <c r="R77" s="42"/>
      <c r="S77" s="42"/>
      <c r="T77" s="42"/>
      <c r="U77" s="42"/>
      <c r="V77" s="2"/>
    </row>
    <row r="78" spans="1:48" ht="15.75" thickBot="1">
      <c r="A78" s="2"/>
      <c r="B78" s="2"/>
      <c r="C78" s="2"/>
      <c r="D78" s="2"/>
      <c r="E78" s="2"/>
      <c r="F78" s="2"/>
      <c r="G78" s="2"/>
      <c r="H78" s="2"/>
      <c r="I78" s="2"/>
      <c r="S78" s="35"/>
      <c r="V78" s="83"/>
      <c r="AP78" s="84" t="s">
        <v>100</v>
      </c>
      <c r="AQ78" s="492">
        <f>AS50+AS55+AS60+AS65+AS70+AS75</f>
        <v>0</v>
      </c>
      <c r="AR78" s="493"/>
      <c r="AS78" s="493"/>
      <c r="AT78" s="493"/>
      <c r="AU78" s="493"/>
      <c r="AV78" s="494"/>
    </row>
    <row r="79" spans="1:48" ht="17.25">
      <c r="A79" s="2"/>
      <c r="B79" s="2"/>
      <c r="C79" s="2"/>
      <c r="D79" s="2"/>
      <c r="E79" s="2"/>
      <c r="F79" s="2"/>
      <c r="G79" s="2"/>
      <c r="H79" s="2"/>
      <c r="I79" s="2"/>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c r="AV79" s="470"/>
    </row>
    <row r="80" spans="1:48" ht="12.75">
      <c r="A80" s="2"/>
      <c r="B80" s="2"/>
      <c r="C80" s="2"/>
      <c r="D80" s="2"/>
      <c r="E80" s="2"/>
      <c r="F80" s="2"/>
      <c r="G80" s="2"/>
      <c r="H80" s="2"/>
      <c r="I80" s="2"/>
      <c r="J80" s="408"/>
      <c r="K80" s="408"/>
      <c r="L80" s="408"/>
      <c r="M80" s="408"/>
      <c r="N80" s="408"/>
      <c r="O80" s="408"/>
      <c r="P80" s="408"/>
      <c r="Q80" s="408"/>
      <c r="R80" s="408"/>
      <c r="S80" s="408"/>
      <c r="T80" s="408"/>
      <c r="U80" s="408"/>
      <c r="V80" s="408"/>
      <c r="W80" s="408"/>
      <c r="X80" s="408"/>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1:48" ht="12.75">
      <c r="A81" s="2"/>
      <c r="B81" s="2"/>
      <c r="C81" s="2"/>
      <c r="D81" s="2"/>
      <c r="E81" s="2"/>
      <c r="F81" s="2"/>
      <c r="G81" s="2"/>
      <c r="H81" s="2"/>
      <c r="I81" s="2"/>
      <c r="J81" s="21"/>
      <c r="K81" s="21"/>
      <c r="L81" s="21"/>
      <c r="M81" s="21"/>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1:48" ht="12.75">
      <c r="A82" s="2"/>
      <c r="B82" s="2"/>
      <c r="C82" s="2"/>
      <c r="D82" s="2"/>
      <c r="E82" s="2"/>
      <c r="F82" s="2"/>
      <c r="G82" s="2"/>
      <c r="H82" s="2"/>
      <c r="I82" s="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1:48" ht="12.75">
      <c r="A83" s="2"/>
      <c r="B83" s="2"/>
      <c r="C83" s="2"/>
      <c r="D83" s="2"/>
      <c r="E83" s="2"/>
      <c r="F83" s="2"/>
      <c r="G83" s="2"/>
      <c r="H83" s="2"/>
      <c r="I83" s="2"/>
      <c r="J83" s="22"/>
      <c r="K83" s="29"/>
      <c r="L83" s="29"/>
      <c r="M83" s="16"/>
      <c r="N83" s="22"/>
      <c r="O83" s="22"/>
      <c r="P83" s="29"/>
      <c r="Q83" s="29"/>
      <c r="R83" s="22"/>
      <c r="S83" s="22"/>
      <c r="T83" s="118"/>
      <c r="U83" s="29"/>
      <c r="V83" s="29"/>
      <c r="W83" s="22"/>
      <c r="X83" s="22"/>
      <c r="Y83" s="22"/>
      <c r="Z83" s="22"/>
      <c r="AA83" s="197"/>
      <c r="AB83" s="204"/>
      <c r="AC83" s="204"/>
      <c r="AD83" s="204"/>
      <c r="AE83" s="200"/>
      <c r="AF83" s="200"/>
      <c r="AG83" s="22"/>
      <c r="AH83" s="22"/>
      <c r="AI83" s="22"/>
      <c r="AJ83" s="124"/>
      <c r="AK83" s="205"/>
      <c r="AL83" s="205"/>
      <c r="AM83" s="205"/>
      <c r="AN83" s="205"/>
      <c r="AO83" s="22"/>
      <c r="AP83" s="22"/>
      <c r="AQ83" s="22"/>
      <c r="AR83" s="124"/>
      <c r="AS83" s="469"/>
      <c r="AT83" s="469"/>
      <c r="AU83" s="469"/>
      <c r="AV83" s="469"/>
    </row>
    <row r="84" spans="1:48" ht="12.75">
      <c r="A84" s="2"/>
      <c r="B84" s="2"/>
      <c r="C84" s="2"/>
      <c r="D84" s="2"/>
      <c r="E84" s="2"/>
      <c r="F84" s="2"/>
      <c r="G84" s="2"/>
      <c r="H84" s="2"/>
      <c r="I84" s="2"/>
      <c r="J84" s="22"/>
      <c r="K84" s="25"/>
      <c r="L84" s="16"/>
      <c r="M84" s="16"/>
      <c r="N84" s="16"/>
      <c r="O84" s="16"/>
      <c r="P84" s="16"/>
      <c r="Q84" s="16"/>
      <c r="R84" s="16"/>
      <c r="S84" s="201"/>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03"/>
      <c r="AT84" s="203"/>
      <c r="AU84" s="203"/>
      <c r="AV84" s="203"/>
    </row>
    <row r="85" spans="1:48" ht="12.75">
      <c r="A85" s="2"/>
      <c r="B85" s="2"/>
      <c r="C85" s="2"/>
      <c r="D85" s="2"/>
      <c r="E85" s="2"/>
      <c r="F85" s="2"/>
      <c r="G85" s="2"/>
      <c r="H85" s="2"/>
      <c r="I85" s="2"/>
      <c r="J85" s="22"/>
      <c r="K85" s="25"/>
      <c r="L85" s="16"/>
      <c r="M85" s="16"/>
      <c r="N85" s="16"/>
      <c r="O85" s="16"/>
      <c r="P85" s="16"/>
      <c r="Q85" s="16"/>
      <c r="R85" s="16"/>
      <c r="S85" s="201"/>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03"/>
      <c r="AT85" s="203"/>
      <c r="AU85" s="203"/>
      <c r="AV85" s="203"/>
    </row>
    <row r="86" spans="1:48" ht="12.75">
      <c r="A86" s="2"/>
      <c r="B86" s="2"/>
      <c r="C86" s="2"/>
      <c r="D86" s="2"/>
      <c r="E86" s="2"/>
      <c r="F86" s="2"/>
      <c r="G86" s="2"/>
      <c r="H86" s="2"/>
      <c r="I86" s="2"/>
      <c r="J86" s="21"/>
      <c r="K86" s="21"/>
      <c r="L86" s="206"/>
      <c r="M86" s="206"/>
      <c r="N86" s="206"/>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03"/>
      <c r="AT86" s="203"/>
      <c r="AU86" s="203"/>
      <c r="AV86" s="203"/>
    </row>
    <row r="87" spans="1:48" ht="12.75">
      <c r="A87" s="2"/>
      <c r="B87" s="2"/>
      <c r="C87" s="2"/>
      <c r="D87" s="2"/>
      <c r="E87" s="2"/>
      <c r="F87" s="2"/>
      <c r="G87" s="2"/>
      <c r="H87" s="2"/>
      <c r="I87" s="2"/>
      <c r="J87" s="22"/>
      <c r="K87" s="22"/>
      <c r="L87" s="22"/>
      <c r="M87" s="22"/>
      <c r="N87" s="22"/>
      <c r="O87" s="20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03"/>
      <c r="AT87" s="203"/>
      <c r="AU87" s="203"/>
      <c r="AV87" s="203"/>
    </row>
    <row r="88" spans="1:48" ht="12.75">
      <c r="A88" s="2"/>
      <c r="B88" s="2"/>
      <c r="C88" s="2"/>
      <c r="D88" s="2"/>
      <c r="E88" s="2"/>
      <c r="F88" s="2"/>
      <c r="G88" s="2"/>
      <c r="H88" s="2"/>
      <c r="I88" s="2"/>
      <c r="J88" s="22"/>
      <c r="K88" s="29"/>
      <c r="L88" s="29"/>
      <c r="M88" s="16"/>
      <c r="N88" s="22"/>
      <c r="O88" s="22"/>
      <c r="P88" s="29"/>
      <c r="Q88" s="29"/>
      <c r="R88" s="22"/>
      <c r="S88" s="22"/>
      <c r="T88" s="118"/>
      <c r="U88" s="29"/>
      <c r="V88" s="29"/>
      <c r="W88" s="22"/>
      <c r="X88" s="22"/>
      <c r="Y88" s="22"/>
      <c r="Z88" s="22"/>
      <c r="AA88" s="197"/>
      <c r="AB88" s="204"/>
      <c r="AC88" s="204"/>
      <c r="AD88" s="204"/>
      <c r="AE88" s="200"/>
      <c r="AF88" s="200"/>
      <c r="AG88" s="22"/>
      <c r="AH88" s="22"/>
      <c r="AI88" s="22"/>
      <c r="AJ88" s="124"/>
      <c r="AK88" s="205"/>
      <c r="AL88" s="205"/>
      <c r="AM88" s="205"/>
      <c r="AN88" s="205"/>
      <c r="AO88" s="22"/>
      <c r="AP88" s="22"/>
      <c r="AQ88" s="22"/>
      <c r="AR88" s="124"/>
      <c r="AS88" s="469"/>
      <c r="AT88" s="469"/>
      <c r="AU88" s="469"/>
      <c r="AV88" s="469"/>
    </row>
    <row r="89" spans="1:48" ht="12.75">
      <c r="A89" s="2"/>
      <c r="B89" s="2"/>
      <c r="C89" s="2"/>
      <c r="D89" s="2"/>
      <c r="E89" s="2"/>
      <c r="F89" s="2"/>
      <c r="G89" s="2"/>
      <c r="H89" s="2"/>
      <c r="I89" s="2"/>
      <c r="J89" s="22"/>
      <c r="K89" s="25"/>
      <c r="L89" s="16"/>
      <c r="M89" s="16"/>
      <c r="N89" s="16"/>
      <c r="O89" s="16"/>
      <c r="P89" s="16"/>
      <c r="Q89" s="16"/>
      <c r="R89" s="16"/>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03"/>
      <c r="AT89" s="203"/>
      <c r="AU89" s="203"/>
      <c r="AV89" s="203"/>
    </row>
    <row r="90" spans="1:48" ht="12.75">
      <c r="A90" s="2"/>
      <c r="B90" s="2"/>
      <c r="C90" s="2"/>
      <c r="D90" s="2"/>
      <c r="E90" s="2"/>
      <c r="F90" s="2"/>
      <c r="G90" s="2"/>
      <c r="H90" s="2"/>
      <c r="I90" s="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row>
    <row r="91" spans="10:48" ht="12.75">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row>
    <row r="92" spans="10:48" ht="12.75">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row>
    <row r="93" spans="10:48" ht="12.75">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row>
    <row r="94" spans="10:48" ht="12.75">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sheetData>
  <sheetProtection/>
  <mergeCells count="63">
    <mergeCell ref="AS83:AV83"/>
    <mergeCell ref="AS88:AV88"/>
    <mergeCell ref="AK75:AN75"/>
    <mergeCell ref="AS75:AV75"/>
    <mergeCell ref="AQ78:AV78"/>
    <mergeCell ref="J79:AV79"/>
    <mergeCell ref="K75:L75"/>
    <mergeCell ref="P75:Q75"/>
    <mergeCell ref="U75:V75"/>
    <mergeCell ref="AB75:AD75"/>
    <mergeCell ref="AS65:AV65"/>
    <mergeCell ref="K70:L70"/>
    <mergeCell ref="P70:Q70"/>
    <mergeCell ref="U70:V70"/>
    <mergeCell ref="AB70:AD70"/>
    <mergeCell ref="AK70:AN70"/>
    <mergeCell ref="AS70:AV70"/>
    <mergeCell ref="J63:X63"/>
    <mergeCell ref="K65:L65"/>
    <mergeCell ref="P65:Q65"/>
    <mergeCell ref="U65:V65"/>
    <mergeCell ref="AB65:AD65"/>
    <mergeCell ref="AK65:AN65"/>
    <mergeCell ref="AK55:AN55"/>
    <mergeCell ref="AS55:AV55"/>
    <mergeCell ref="K60:L60"/>
    <mergeCell ref="P60:Q60"/>
    <mergeCell ref="U60:V60"/>
    <mergeCell ref="AB60:AD60"/>
    <mergeCell ref="AK60:AN60"/>
    <mergeCell ref="AS60:AV60"/>
    <mergeCell ref="P55:Q55"/>
    <mergeCell ref="U55:V55"/>
    <mergeCell ref="J46:AV46"/>
    <mergeCell ref="J47:X47"/>
    <mergeCell ref="K50:L50"/>
    <mergeCell ref="P50:Q50"/>
    <mergeCell ref="U50:V50"/>
    <mergeCell ref="AB50:AD50"/>
    <mergeCell ref="AK50:AN50"/>
    <mergeCell ref="AS50:AV50"/>
    <mergeCell ref="A37:B37"/>
    <mergeCell ref="D37:E37"/>
    <mergeCell ref="G37:H37"/>
    <mergeCell ref="A39:B39"/>
    <mergeCell ref="A1:I1"/>
    <mergeCell ref="A32:C32"/>
    <mergeCell ref="D32:F32"/>
    <mergeCell ref="G32:I32"/>
    <mergeCell ref="G35:H35"/>
    <mergeCell ref="A34:B34"/>
    <mergeCell ref="D34:E34"/>
    <mergeCell ref="G34:H34"/>
    <mergeCell ref="AB55:AD55"/>
    <mergeCell ref="J80:X80"/>
    <mergeCell ref="A33:B33"/>
    <mergeCell ref="D33:E33"/>
    <mergeCell ref="G33:H33"/>
    <mergeCell ref="K55:L55"/>
    <mergeCell ref="D39:E39"/>
    <mergeCell ref="G39:H39"/>
    <mergeCell ref="A35:B35"/>
    <mergeCell ref="D35:E35"/>
  </mergeCells>
  <printOptions horizontalCentered="1"/>
  <pageMargins left="0.5" right="0.5" top="0.5" bottom="0.5" header="0.5" footer="0.5"/>
  <pageSetup horizontalDpi="600" verticalDpi="600" orientation="portrait" scale="83" r:id="rId1"/>
  <headerFooter alignWithMargins="0">
    <oddFooter>&amp;CBusiness Folder (Blue) &gt; Budgeting Folder
© 2013  Western Dairyland E.O.C., Inc.</oddFooter>
  </headerFooter>
  <rowBreaks count="1" manualBreakCount="1">
    <brk id="45" max="47" man="1"/>
  </rowBreaks>
  <colBreaks count="1" manualBreakCount="1">
    <brk id="9" max="1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Dotty Lillo</dc:creator>
  <cp:keywords/>
  <dc:description/>
  <cp:lastModifiedBy>Becca Elbert</cp:lastModifiedBy>
  <cp:lastPrinted>2016-11-01T19:43:18Z</cp:lastPrinted>
  <dcterms:created xsi:type="dcterms:W3CDTF">2002-10-22T02:27:43Z</dcterms:created>
  <dcterms:modified xsi:type="dcterms:W3CDTF">2016-11-01T19:43:19Z</dcterms:modified>
  <cp:category/>
  <cp:version/>
  <cp:contentType/>
  <cp:contentStatus/>
</cp:coreProperties>
</file>